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razkova.tereza\Desktop\"/>
    </mc:Choice>
  </mc:AlternateContent>
  <xr:revisionPtr revIDLastSave="0" documentId="8_{A0C5C3E3-8EB4-4493-8FFC-CA08EDBCB537}" xr6:coauthVersionLast="47" xr6:coauthVersionMax="47" xr10:uidLastSave="{00000000-0000-0000-0000-000000000000}"/>
  <bookViews>
    <workbookView xWindow="-120" yWindow="-120" windowWidth="29040" windowHeight="15720" xr2:uid="{C5FF256D-D425-4A09-97EB-FC0E48A2691D}"/>
  </bookViews>
  <sheets>
    <sheet name="plnění rozpočtu 3.Q.2025" sheetId="1" r:id="rId1"/>
    <sheet name="komentář 3.Q.2025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1" l="1"/>
  <c r="C78" i="2"/>
  <c r="C81" i="2" s="1"/>
  <c r="XFD81" i="2" s="1"/>
  <c r="C71" i="2"/>
  <c r="C66" i="2"/>
  <c r="C17" i="2"/>
  <c r="C21" i="2"/>
  <c r="C92" i="2"/>
  <c r="C58" i="2"/>
  <c r="C55" i="2"/>
  <c r="C50" i="2"/>
  <c r="C45" i="2"/>
  <c r="C10" i="2"/>
  <c r="C22" i="1"/>
  <c r="C31" i="1" s="1"/>
  <c r="D19" i="1"/>
  <c r="E37" i="1"/>
  <c r="E36" i="1"/>
  <c r="E35" i="1"/>
  <c r="E34" i="1"/>
  <c r="D30" i="1"/>
  <c r="C30" i="1"/>
  <c r="D29" i="1"/>
  <c r="D28" i="1"/>
  <c r="D27" i="1"/>
  <c r="D23" i="1"/>
  <c r="D18" i="1"/>
  <c r="D17" i="1"/>
  <c r="B16" i="1"/>
  <c r="D15" i="1"/>
  <c r="D14" i="1"/>
  <c r="D13" i="1"/>
  <c r="D12" i="1"/>
  <c r="C11" i="1"/>
  <c r="D11" i="1" s="1"/>
  <c r="D9" i="1"/>
  <c r="D8" i="1"/>
  <c r="D7" i="1"/>
  <c r="D6" i="1"/>
  <c r="C82" i="2" l="1"/>
  <c r="C93" i="2" s="1"/>
  <c r="C31" i="2"/>
  <c r="D22" i="1"/>
  <c r="C16" i="1"/>
  <c r="D21" i="1"/>
  <c r="C95" i="2" l="1"/>
  <c r="D20" i="1"/>
  <c r="C32" i="1"/>
  <c r="D16" i="1"/>
  <c r="D31" i="1" l="1"/>
</calcChain>
</file>

<file path=xl/sharedStrings.xml><?xml version="1.0" encoding="utf-8"?>
<sst xmlns="http://schemas.openxmlformats.org/spreadsheetml/2006/main" count="197" uniqueCount="188">
  <si>
    <t>Správa a údržba Severu, příspěvková organizace, IČO: 230059079</t>
  </si>
  <si>
    <t>v tis. Kč</t>
  </si>
  <si>
    <t>Ukazatel</t>
  </si>
  <si>
    <t>Rozpočet</t>
  </si>
  <si>
    <t>Skutečnost</t>
  </si>
  <si>
    <t>% plnění</t>
  </si>
  <si>
    <t xml:space="preserve">Rozpis </t>
  </si>
  <si>
    <t>r. 2025</t>
  </si>
  <si>
    <t>Neinvestiční příspěvek ÚSC - MČ Brno-sever</t>
  </si>
  <si>
    <r>
      <t>Použití peněžních fondů školy</t>
    </r>
    <r>
      <rPr>
        <b/>
        <sz val="10"/>
        <rFont val="Arial Narrow"/>
        <family val="2"/>
        <charset val="238"/>
      </rPr>
      <t>:</t>
    </r>
  </si>
  <si>
    <t>Fond odměn</t>
  </si>
  <si>
    <t>Fond kulturních a sociálních potřeb</t>
  </si>
  <si>
    <t>Rezervní fond</t>
  </si>
  <si>
    <t>Fond investic</t>
  </si>
  <si>
    <t>Snížení FI (nekryté odpisy nemovitého majetku)</t>
  </si>
  <si>
    <t>Výnosy a investice celkem</t>
  </si>
  <si>
    <r>
      <t>Investice vlastní</t>
    </r>
    <r>
      <rPr>
        <b/>
        <sz val="10"/>
        <rFont val="Arial Narrow"/>
        <family val="2"/>
        <charset val="238"/>
      </rPr>
      <t xml:space="preserve"> *</t>
    </r>
  </si>
  <si>
    <r>
      <t>Investice dotovaná obcí</t>
    </r>
    <r>
      <rPr>
        <b/>
        <sz val="10"/>
        <rFont val="Arial Narrow"/>
        <family val="2"/>
        <charset val="238"/>
      </rPr>
      <t xml:space="preserve"> *</t>
    </r>
  </si>
  <si>
    <t xml:space="preserve">Náklady - hlavní činnost celkem </t>
  </si>
  <si>
    <t>z  toho: náklady nekryté příspěvkem zřizovatele</t>
  </si>
  <si>
    <r>
      <t xml:space="preserve">              provozní náklady:  </t>
    </r>
    <r>
      <rPr>
        <sz val="10"/>
        <rFont val="Calibri"/>
        <family val="2"/>
        <charset val="238"/>
      </rPr>
      <t>*</t>
    </r>
  </si>
  <si>
    <t>odpisy movitého majetku **</t>
  </si>
  <si>
    <t>odpisy nemovitého majetku **</t>
  </si>
  <si>
    <t>Náklady - doplňková činnost</t>
  </si>
  <si>
    <t>Náklady a investice celkem</t>
  </si>
  <si>
    <t>Výsledek hospodaření</t>
  </si>
  <si>
    <t>-</t>
  </si>
  <si>
    <t>Stav peněžních fondů PO</t>
  </si>
  <si>
    <t>k 1.1.2025</t>
  </si>
  <si>
    <t>Přírůstek</t>
  </si>
  <si>
    <t>Úbytek</t>
  </si>
  <si>
    <t>Fond odměn (FO)</t>
  </si>
  <si>
    <t>Fond kulturních a sociálních potřeb (FKSP)</t>
  </si>
  <si>
    <t>přírůstek a úbytek: dle § 33 zákona č. 250/2000 Sb.</t>
  </si>
  <si>
    <t>Rezervní fond (RF)</t>
  </si>
  <si>
    <t>Fond investic (FI)</t>
  </si>
  <si>
    <r>
      <rPr>
        <b/>
        <sz val="10"/>
        <rFont val="Arial Narrow"/>
        <family val="2"/>
        <charset val="238"/>
      </rPr>
      <t xml:space="preserve">Vysvětlivky: </t>
    </r>
    <r>
      <rPr>
        <sz val="10"/>
        <rFont val="Arial Narrow"/>
        <family val="2"/>
        <charset val="238"/>
      </rPr>
      <t xml:space="preserve"> </t>
    </r>
    <r>
      <rPr>
        <b/>
        <sz val="10"/>
        <rFont val="Arial Narrow"/>
        <family val="2"/>
        <charset val="238"/>
      </rPr>
      <t>*</t>
    </r>
    <r>
      <rPr>
        <sz val="10"/>
        <rFont val="Arial Narrow"/>
        <family val="2"/>
        <charset val="238"/>
      </rPr>
      <t xml:space="preserve">  závazný ukazatel stanovený zřizovatelem, který určuje účel použití prostředků a jehož objem příspěvková organizace (dále jen "PO") nesmí překročit bez schválení zřizovatele.</t>
    </r>
  </si>
  <si>
    <r>
      <t xml:space="preserve">                         </t>
    </r>
    <r>
      <rPr>
        <b/>
        <sz val="10"/>
        <rFont val="Arial Narrow"/>
        <family val="2"/>
        <charset val="238"/>
      </rPr>
      <t>**</t>
    </r>
    <r>
      <rPr>
        <sz val="10"/>
        <rFont val="Arial Narrow"/>
        <family val="2"/>
        <charset val="238"/>
      </rPr>
      <t xml:space="preserve">  položky rozpočtu, jejichž změnu objemu schvaluje zřizovatel. V rámci položky je PO oprávněna provádět přesuny prostředků (v rozpisu), přesuny schvaluje ředitel PO.</t>
    </r>
  </si>
  <si>
    <t xml:space="preserve">Vypracovala: </t>
  </si>
  <si>
    <t>Bc. Petra Koběrská</t>
  </si>
  <si>
    <t>Schválila: Ing. Josef Pohořalý, ředitel</t>
  </si>
  <si>
    <t xml:space="preserve">                      osobní náklady  **</t>
  </si>
  <si>
    <t>materiálové náklady, energie, opravy, služby, ostatní náklady **</t>
  </si>
  <si>
    <t>Transfery a ostatní zdroje</t>
  </si>
  <si>
    <t>dokrytí platů (), odměny zaměsntnancům ()</t>
  </si>
  <si>
    <t>vybavení pro potřeby zaměstnanců ()</t>
  </si>
  <si>
    <t>rozvoj činnosti ()</t>
  </si>
  <si>
    <t>dle § 66 odst. 8 vyhl. č. 410/2009 Sb.</t>
  </si>
  <si>
    <t>Čerpání transferů a ostatních zdrojů</t>
  </si>
  <si>
    <t>náklady hrazené z FO (), FKSP (), RF (), FI ()</t>
  </si>
  <si>
    <t>v Kč</t>
  </si>
  <si>
    <t xml:space="preserve">Výnosy a investice </t>
  </si>
  <si>
    <t>upřesnění</t>
  </si>
  <si>
    <t>v  celých Kč</t>
  </si>
  <si>
    <t>neivestiční přísp. ÚSC</t>
  </si>
  <si>
    <t>provozní příspěvek ÚMČ</t>
  </si>
  <si>
    <t>navýšení provozního příspěvku - úhrada pojistných událostí</t>
  </si>
  <si>
    <t>navýšení provozního příspěvku - …..........</t>
  </si>
  <si>
    <t>jmenovitý příspěvek ÚMČ na:      vypsat účel</t>
  </si>
  <si>
    <t>celkem neinvestiční příspěvek ÚSC</t>
  </si>
  <si>
    <t>výnosy z prodeje nepotřebného majetku</t>
  </si>
  <si>
    <t xml:space="preserve">přijaté věcné dary zaúčtované do výnosů </t>
  </si>
  <si>
    <t>ostatní výnosy:</t>
  </si>
  <si>
    <t>přeplatky energií: elektřina (0), voda (0), plyn (0), teplo (0)</t>
  </si>
  <si>
    <t xml:space="preserve">celkem výnosy školy hlavní činnost </t>
  </si>
  <si>
    <t>jiné:                                        vypsat</t>
  </si>
  <si>
    <t>vyúčtování energií DČ</t>
  </si>
  <si>
    <t>zúčt. FO do výnosů</t>
  </si>
  <si>
    <t>dokrytí mezd (0), odměny (0)</t>
  </si>
  <si>
    <t>zúčt. FKSP do výnosů</t>
  </si>
  <si>
    <t>nákup hmotného majetku pro potřeby zaměstnanců</t>
  </si>
  <si>
    <t>zúčt. RF do výnosů</t>
  </si>
  <si>
    <t xml:space="preserve">čerpání peněžních darů  </t>
  </si>
  <si>
    <t xml:space="preserve">rozvoj činnosti </t>
  </si>
  <si>
    <t>další čerpání</t>
  </si>
  <si>
    <t>zúčtování FI do výnosů</t>
  </si>
  <si>
    <t>veškeré opravy</t>
  </si>
  <si>
    <t>zapojení FI na investice</t>
  </si>
  <si>
    <t>snížení FI o nekryté odpisy nemovitého majetku</t>
  </si>
  <si>
    <t>výnosy z časového rozlišení investičních transferů</t>
  </si>
  <si>
    <t xml:space="preserve">Náklady a investice </t>
  </si>
  <si>
    <t>v  Kč</t>
  </si>
  <si>
    <r>
      <t xml:space="preserve">investice vlastní </t>
    </r>
    <r>
      <rPr>
        <b/>
        <sz val="10"/>
        <rFont val="Calibri"/>
        <family val="2"/>
        <charset val="238"/>
      </rPr>
      <t>*</t>
    </r>
  </si>
  <si>
    <t>(z fondu investic)</t>
  </si>
  <si>
    <r>
      <t xml:space="preserve">investice dotované ÚSC </t>
    </r>
    <r>
      <rPr>
        <b/>
        <sz val="10"/>
        <rFont val="Calibri"/>
        <family val="2"/>
        <charset val="238"/>
      </rPr>
      <t>*</t>
    </r>
  </si>
  <si>
    <t xml:space="preserve">DHM, DNM, technické zhodnocení:  vypsat </t>
  </si>
  <si>
    <t>(přes fond investic)</t>
  </si>
  <si>
    <r>
      <t xml:space="preserve">náklady ÚSC </t>
    </r>
    <r>
      <rPr>
        <b/>
        <sz val="10"/>
        <color rgb="FFFF0000"/>
        <rFont val="Arial CE"/>
        <charset val="238"/>
      </rPr>
      <t>mimo</t>
    </r>
    <r>
      <rPr>
        <b/>
        <sz val="10"/>
        <rFont val="Arial CE"/>
        <family val="2"/>
        <charset val="238"/>
      </rPr>
      <t xml:space="preserve"> závazný ukazatel (nekryté příspěvkem zřizovatele):</t>
    </r>
  </si>
  <si>
    <t>materiálové náklady                 (materiál a DDM)</t>
  </si>
  <si>
    <t>z darů:                               vypsat</t>
  </si>
  <si>
    <t>z FKSP:                             vypsat</t>
  </si>
  <si>
    <t>služby</t>
  </si>
  <si>
    <t>z Rezervního fondu (rozvoj činnosti)             vypsat</t>
  </si>
  <si>
    <t>z Fondu odměn: dokrytí mezd (0), odměny (0)</t>
  </si>
  <si>
    <t>jiné ostatní náklady HČ</t>
  </si>
  <si>
    <t xml:space="preserve">náklady kryté z Rezervního fondu: </t>
  </si>
  <si>
    <t>NÁKLADY NEKRYTÉ PŘÍSPEVKEM ZŘIZOVATELE CELKEM</t>
  </si>
  <si>
    <t>náklady ÚSC v hlavní činnosti, které se počítají do závazného ukazatele:</t>
  </si>
  <si>
    <t>materiálové náklady v HČ</t>
  </si>
  <si>
    <t>(materiál a DDM)</t>
  </si>
  <si>
    <t>(součást závazného ukazatele)</t>
  </si>
  <si>
    <t xml:space="preserve">celkem závazný ukazatel materiálové náklady </t>
  </si>
  <si>
    <t xml:space="preserve">energie v HČ  </t>
  </si>
  <si>
    <t>elektřina</t>
  </si>
  <si>
    <t xml:space="preserve">voda </t>
  </si>
  <si>
    <t>plyn</t>
  </si>
  <si>
    <t>teplo</t>
  </si>
  <si>
    <t>celkem položka energie</t>
  </si>
  <si>
    <t xml:space="preserve">opravy v HČ </t>
  </si>
  <si>
    <t>celkem položka opravy</t>
  </si>
  <si>
    <t>cestovné</t>
  </si>
  <si>
    <t>náklady na reprezentaci</t>
  </si>
  <si>
    <t xml:space="preserve">služby v HČ </t>
  </si>
  <si>
    <t>bankovní poplatky</t>
  </si>
  <si>
    <t>odvoz odpadu</t>
  </si>
  <si>
    <t>revize, servis: revize PHP a hydrantů, kotlů, zařízení LATIS</t>
  </si>
  <si>
    <t>celkem položka služby</t>
  </si>
  <si>
    <t xml:space="preserve">mzdové náklady v HČ </t>
  </si>
  <si>
    <t>odvody SP a ZP (+ k fondu odměn)</t>
  </si>
  <si>
    <t>příděl do FKSP</t>
  </si>
  <si>
    <t>celkem položka mzdové náklady</t>
  </si>
  <si>
    <t>odpisy movitého majetku</t>
  </si>
  <si>
    <t>odpisy nemovitého majetku</t>
  </si>
  <si>
    <t xml:space="preserve">jiné ostatní náklady v HČ </t>
  </si>
  <si>
    <t xml:space="preserve">    zákonné pojištění úrazů zaměstnanců </t>
  </si>
  <si>
    <t xml:space="preserve">    prevent. prohlídky zaměstnaců, lékař. péče</t>
  </si>
  <si>
    <t xml:space="preserve">    pracovní oděvy, ochranné pomůcky</t>
  </si>
  <si>
    <t>sociální náklady celkem</t>
  </si>
  <si>
    <t xml:space="preserve">pojištění majetku </t>
  </si>
  <si>
    <t>technické zhodnocení do 40 tis. Kč</t>
  </si>
  <si>
    <t>celkem položka jiné ostatní náklady</t>
  </si>
  <si>
    <t>ZÁVAZNÝ UKAZATEL - PROVOZNÍ NÁKLADY CELKEM *</t>
  </si>
  <si>
    <t>náklady v doplňkové činnosti:</t>
  </si>
  <si>
    <t>materiálové náklady v DČ</t>
  </si>
  <si>
    <t>ostatní materiál v DČ</t>
  </si>
  <si>
    <t>energie v DČ</t>
  </si>
  <si>
    <t>energie pro DČ</t>
  </si>
  <si>
    <t>opravy v DČ</t>
  </si>
  <si>
    <t>vypsat</t>
  </si>
  <si>
    <t>služby v DČ</t>
  </si>
  <si>
    <t>služby pro DČ</t>
  </si>
  <si>
    <t>mzdové náklady v DČ</t>
  </si>
  <si>
    <t>mzdy a dohody v DČ</t>
  </si>
  <si>
    <t>odvody SP a ZP</t>
  </si>
  <si>
    <t>příděly do FKSP</t>
  </si>
  <si>
    <t>jiné ostatní náklady v DČ</t>
  </si>
  <si>
    <t>ostatní náklady DČ</t>
  </si>
  <si>
    <t>NÁKLADY V DOPLŇKOVÉ ČINNOSTI CELKEM</t>
  </si>
  <si>
    <t>Výsledek hospodaření (ÚSC HČ + DČ)</t>
  </si>
  <si>
    <t>Přijaté finanční dary celkem:   0 Kč</t>
  </si>
  <si>
    <t>Přijaté věcné dary celkem:      0 Kč</t>
  </si>
  <si>
    <t>Doplňující komentář, zdůvodnění:</t>
  </si>
  <si>
    <t>Vypracovala:       Bc. Petra Koběrská</t>
  </si>
  <si>
    <t xml:space="preserve">Správa a údržba Severu, Cejl 178/125 , příspěvková organizace </t>
  </si>
  <si>
    <t>náhrady škod, další (0)</t>
  </si>
  <si>
    <t>výnosy HČ</t>
  </si>
  <si>
    <t>výnosy DČ</t>
  </si>
  <si>
    <t xml:space="preserve">pronájmy </t>
  </si>
  <si>
    <t>celkem výnosy DČ</t>
  </si>
  <si>
    <t xml:space="preserve">DHM, DNM, technické zhodnocení:  </t>
  </si>
  <si>
    <t>z RF na rozvoj činnosti:</t>
  </si>
  <si>
    <t>mzdové náklady HČ</t>
  </si>
  <si>
    <t xml:space="preserve">opravy movitého majetku z provozních prostředků: </t>
  </si>
  <si>
    <t>ostatní služby: administrativní práce, arboristické práce aj.</t>
  </si>
  <si>
    <t xml:space="preserve">mzdy obec: </t>
  </si>
  <si>
    <t>DPP:</t>
  </si>
  <si>
    <t>Schválila:            Ing. Josef Pohořalý, ředitel</t>
  </si>
  <si>
    <t>ostatní materiál (kanc., čisticí prostředky, DDHM atd.)</t>
  </si>
  <si>
    <t>DHM, DNM, technické zhodnocení:</t>
  </si>
  <si>
    <t xml:space="preserve">    ostatní</t>
  </si>
  <si>
    <t>zpracování účetnictví (50.000), zpracování mezd (9.050)</t>
  </si>
  <si>
    <t>úroky (1)</t>
  </si>
  <si>
    <t>PLNĚNÍ ROZPOČTU k 30.09.2025</t>
  </si>
  <si>
    <t>k 30.09.2025</t>
  </si>
  <si>
    <t>Komentář k plnění rozpočtu za 3. čtvrtletí 2025 pro ÚMČ Brno-sever</t>
  </si>
  <si>
    <t>příspěvek na provoz (3.294,4)</t>
  </si>
  <si>
    <t>pronájmy (165), služby k pronájmům (), ostatní výnosy ()</t>
  </si>
  <si>
    <t>investice - sekačka Kibota, malotraktor, křovinořez, kontejnerové auto, kontejner,</t>
  </si>
  <si>
    <t>mzdy (1.122,9), dohody (91), SP+ZP+FKSP (387)</t>
  </si>
  <si>
    <t>tvorba odpisů (169,8)</t>
  </si>
  <si>
    <t>DDHM (613,1), materiál (109,4), pohonné hmoty (75,1), elektřina (40,2), voda, točné, srážková voda (12,8), opravy nemovitosti (0), opravy strojů a zařízení (125,9), telekomuničkační služby (0), vedení účetnictví a mezd (59), BOZP a PO (0), IT služby (8,5), revize, servis (0), svoz odpadu (19), cestovné (0), náklady na reprezentaci (0), ostatní služby (361,4), pojištění majetku (69,3), ostatní náklady (30),</t>
  </si>
  <si>
    <t>přírůstek: tvorba z odpisů (169,8); úbytek: investice (3.449)</t>
  </si>
  <si>
    <t>V Brně dne 10.10.2025</t>
  </si>
  <si>
    <t>tvorba odpisů (0)</t>
  </si>
  <si>
    <t>traktor.sekačka, zahradní traktor, kontejnerové auto, kontejner, nákl.auto Nissan, zametací stroj</t>
  </si>
  <si>
    <t>DDHM (0), opravy (0), služby (0), mzdy (0), soc. a zdr.pojištění, FKSP  (0)</t>
  </si>
  <si>
    <t xml:space="preserve">Výnosy - hlavní činnost </t>
  </si>
  <si>
    <t xml:space="preserve">Výnosy - doplňková činnost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</si>
</sst>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i/>
      <sz val="11"/>
      <name val="Arial Narrow"/>
      <family val="2"/>
      <charset val="238"/>
    </font>
    <font>
      <b/>
      <sz val="10"/>
      <color indexed="9"/>
      <name val="Arial Narrow"/>
      <family val="2"/>
    </font>
    <font>
      <sz val="8"/>
      <name val="Arial Narrow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</font>
    <font>
      <b/>
      <sz val="12"/>
      <name val="Arial Narrow"/>
      <family val="2"/>
    </font>
    <font>
      <b/>
      <sz val="10"/>
      <name val="Arial Narrow"/>
      <family val="2"/>
      <charset val="238"/>
    </font>
    <font>
      <sz val="10"/>
      <name val="Arial CE"/>
      <charset val="238"/>
    </font>
    <font>
      <b/>
      <sz val="11"/>
      <name val="Arial Narrow"/>
      <family val="2"/>
      <charset val="238"/>
    </font>
    <font>
      <sz val="10"/>
      <name val="Calibri"/>
      <family val="2"/>
      <charset val="238"/>
    </font>
    <font>
      <b/>
      <i/>
      <sz val="10"/>
      <name val="Arial Narrow"/>
      <family val="2"/>
      <charset val="238"/>
    </font>
    <font>
      <b/>
      <sz val="10"/>
      <color indexed="16"/>
      <name val="Arial Narrow"/>
      <family val="2"/>
    </font>
    <font>
      <b/>
      <sz val="9"/>
      <name val="Arial Narrow"/>
      <family val="2"/>
      <charset val="238"/>
    </font>
    <font>
      <b/>
      <sz val="10"/>
      <name val="Arial CE"/>
      <family val="2"/>
      <charset val="238"/>
    </font>
    <font>
      <b/>
      <u/>
      <sz val="11"/>
      <name val="Arial CE"/>
      <family val="2"/>
      <charset val="238"/>
    </font>
    <font>
      <b/>
      <sz val="10"/>
      <name val="Arial CE"/>
      <charset val="238"/>
    </font>
    <font>
      <u/>
      <sz val="10"/>
      <name val="Arial CE"/>
      <charset val="238"/>
    </font>
    <font>
      <b/>
      <sz val="10"/>
      <name val="Calibri"/>
      <family val="2"/>
      <charset val="238"/>
    </font>
    <font>
      <b/>
      <sz val="10"/>
      <color rgb="FFFF0000"/>
      <name val="Arial CE"/>
      <charset val="238"/>
    </font>
    <font>
      <sz val="10"/>
      <name val="Arial"/>
      <family val="2"/>
      <charset val="238"/>
    </font>
    <font>
      <sz val="9"/>
      <name val="Arial CE"/>
      <charset val="238"/>
    </font>
    <font>
      <b/>
      <sz val="8"/>
      <name val="Arial CE"/>
      <charset val="238"/>
    </font>
    <font>
      <sz val="8"/>
      <name val="Arial CE"/>
      <family val="2"/>
      <charset val="238"/>
    </font>
    <font>
      <b/>
      <sz val="11"/>
      <name val="Arial CE"/>
      <charset val="238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0" fillId="0" borderId="0"/>
  </cellStyleXfs>
  <cellXfs count="283">
    <xf numFmtId="0" fontId="0" fillId="0" borderId="0" xfId="0"/>
    <xf numFmtId="0" fontId="3" fillId="0" borderId="0" xfId="0" applyFont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3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6" fillId="3" borderId="0" xfId="0" applyFont="1" applyFill="1" applyAlignment="1" applyProtection="1">
      <alignment horizontal="center"/>
      <protection locked="0"/>
    </xf>
    <xf numFmtId="49" fontId="6" fillId="3" borderId="0" xfId="0" applyNumberFormat="1" applyFont="1" applyFill="1" applyAlignment="1" applyProtection="1">
      <alignment horizontal="center"/>
      <protection locked="0"/>
    </xf>
    <xf numFmtId="0" fontId="7" fillId="3" borderId="0" xfId="0" applyFont="1" applyFill="1" applyAlignment="1">
      <alignment horizontal="right"/>
    </xf>
    <xf numFmtId="0" fontId="9" fillId="4" borderId="5" xfId="0" applyFont="1" applyFill="1" applyBorder="1" applyAlignment="1">
      <alignment horizontal="center"/>
    </xf>
    <xf numFmtId="0" fontId="7" fillId="4" borderId="9" xfId="0" applyFont="1" applyFill="1" applyBorder="1" applyAlignment="1" applyProtection="1">
      <alignment horizontal="center"/>
      <protection locked="0"/>
    </xf>
    <xf numFmtId="0" fontId="9" fillId="4" borderId="9" xfId="0" applyFont="1" applyFill="1" applyBorder="1" applyAlignment="1" applyProtection="1">
      <alignment horizontal="center"/>
      <protection locked="0"/>
    </xf>
    <xf numFmtId="49" fontId="9" fillId="4" borderId="10" xfId="0" applyNumberFormat="1" applyFont="1" applyFill="1" applyBorder="1" applyAlignment="1" applyProtection="1">
      <alignment horizontal="center"/>
      <protection locked="0"/>
    </xf>
    <xf numFmtId="3" fontId="6" fillId="0" borderId="13" xfId="1" applyNumberFormat="1" applyFont="1" applyBorder="1" applyAlignment="1">
      <alignment horizontal="right"/>
    </xf>
    <xf numFmtId="0" fontId="6" fillId="0" borderId="14" xfId="0" applyFont="1" applyBorder="1"/>
    <xf numFmtId="3" fontId="6" fillId="5" borderId="15" xfId="0" applyNumberFormat="1" applyFont="1" applyFill="1" applyBorder="1" applyAlignment="1">
      <alignment horizontal="right"/>
    </xf>
    <xf numFmtId="164" fontId="6" fillId="0" borderId="15" xfId="0" applyNumberFormat="1" applyFont="1" applyBorder="1" applyAlignment="1" applyProtection="1">
      <alignment horizontal="right"/>
      <protection locked="0"/>
    </xf>
    <xf numFmtId="0" fontId="6" fillId="5" borderId="14" xfId="0" applyFont="1" applyFill="1" applyBorder="1"/>
    <xf numFmtId="3" fontId="6" fillId="0" borderId="15" xfId="0" applyNumberFormat="1" applyFont="1" applyBorder="1" applyAlignment="1">
      <alignment horizontal="right"/>
    </xf>
    <xf numFmtId="164" fontId="6" fillId="0" borderId="15" xfId="0" applyNumberFormat="1" applyFont="1" applyBorder="1" applyAlignment="1">
      <alignment horizontal="right"/>
    </xf>
    <xf numFmtId="3" fontId="6" fillId="0" borderId="13" xfId="1" applyNumberFormat="1" applyFont="1" applyFill="1" applyBorder="1" applyAlignment="1">
      <alignment horizontal="right"/>
    </xf>
    <xf numFmtId="0" fontId="6" fillId="0" borderId="14" xfId="0" applyFont="1" applyBorder="1" applyAlignment="1">
      <alignment vertical="center"/>
    </xf>
    <xf numFmtId="3" fontId="6" fillId="5" borderId="15" xfId="0" applyNumberFormat="1" applyFont="1" applyFill="1" applyBorder="1" applyAlignment="1">
      <alignment horizontal="right" vertical="center"/>
    </xf>
    <xf numFmtId="164" fontId="6" fillId="0" borderId="15" xfId="0" applyNumberFormat="1" applyFont="1" applyBorder="1" applyAlignment="1">
      <alignment horizontal="right" vertical="center" wrapText="1"/>
    </xf>
    <xf numFmtId="3" fontId="6" fillId="0" borderId="13" xfId="1" applyNumberFormat="1" applyFont="1" applyBorder="1" applyAlignment="1">
      <alignment horizontal="right" vertical="center"/>
    </xf>
    <xf numFmtId="164" fontId="6" fillId="5" borderId="15" xfId="0" applyNumberFormat="1" applyFont="1" applyFill="1" applyBorder="1" applyAlignment="1">
      <alignment horizontal="right"/>
    </xf>
    <xf numFmtId="0" fontId="6" fillId="2" borderId="14" xfId="0" applyFont="1" applyFill="1" applyBorder="1"/>
    <xf numFmtId="0" fontId="6" fillId="2" borderId="17" xfId="0" applyFont="1" applyFill="1" applyBorder="1"/>
    <xf numFmtId="0" fontId="6" fillId="2" borderId="16" xfId="0" applyFont="1" applyFill="1" applyBorder="1"/>
    <xf numFmtId="0" fontId="6" fillId="0" borderId="14" xfId="0" applyFont="1" applyBorder="1" applyAlignment="1">
      <alignment horizontal="left" indent="2"/>
    </xf>
    <xf numFmtId="3" fontId="6" fillId="0" borderId="15" xfId="1" applyNumberFormat="1" applyFont="1" applyBorder="1" applyAlignment="1">
      <alignment horizontal="right"/>
    </xf>
    <xf numFmtId="0" fontId="6" fillId="5" borderId="14" xfId="0" applyFont="1" applyFill="1" applyBorder="1" applyAlignment="1">
      <alignment horizontal="left" indent="2"/>
    </xf>
    <xf numFmtId="164" fontId="6" fillId="3" borderId="15" xfId="0" applyNumberFormat="1" applyFont="1" applyFill="1" applyBorder="1" applyAlignment="1">
      <alignment horizontal="right"/>
    </xf>
    <xf numFmtId="0" fontId="6" fillId="0" borderId="18" xfId="0" applyFont="1" applyBorder="1" applyAlignment="1">
      <alignment horizontal="left" indent="2"/>
    </xf>
    <xf numFmtId="0" fontId="6" fillId="0" borderId="18" xfId="0" applyFont="1" applyBorder="1" applyAlignment="1">
      <alignment horizontal="left"/>
    </xf>
    <xf numFmtId="0" fontId="3" fillId="2" borderId="19" xfId="0" applyFont="1" applyFill="1" applyBorder="1"/>
    <xf numFmtId="3" fontId="11" fillId="6" borderId="20" xfId="0" applyNumberFormat="1" applyFont="1" applyFill="1" applyBorder="1" applyAlignment="1">
      <alignment horizontal="right"/>
    </xf>
    <xf numFmtId="164" fontId="11" fillId="6" borderId="20" xfId="0" applyNumberFormat="1" applyFont="1" applyFill="1" applyBorder="1" applyAlignment="1">
      <alignment horizontal="right"/>
    </xf>
    <xf numFmtId="3" fontId="11" fillId="2" borderId="20" xfId="1" applyNumberFormat="1" applyFont="1" applyFill="1" applyBorder="1" applyAlignment="1">
      <alignment horizontal="right"/>
    </xf>
    <xf numFmtId="3" fontId="6" fillId="0" borderId="23" xfId="1" applyNumberFormat="1" applyFont="1" applyBorder="1" applyAlignment="1">
      <alignment horizontal="right"/>
    </xf>
    <xf numFmtId="0" fontId="6" fillId="0" borderId="18" xfId="0" applyFont="1" applyBorder="1"/>
    <xf numFmtId="0" fontId="6" fillId="2" borderId="18" xfId="0" applyFont="1" applyFill="1" applyBorder="1"/>
    <xf numFmtId="3" fontId="6" fillId="2" borderId="15" xfId="0" applyNumberFormat="1" applyFont="1" applyFill="1" applyBorder="1" applyAlignment="1">
      <alignment horizontal="right"/>
    </xf>
    <xf numFmtId="164" fontId="6" fillId="2" borderId="15" xfId="0" applyNumberFormat="1" applyFont="1" applyFill="1" applyBorder="1"/>
    <xf numFmtId="3" fontId="6" fillId="2" borderId="23" xfId="1" applyNumberFormat="1" applyFont="1" applyFill="1" applyBorder="1" applyAlignment="1">
      <alignment horizontal="right"/>
    </xf>
    <xf numFmtId="164" fontId="6" fillId="2" borderId="15" xfId="0" applyNumberFormat="1" applyFont="1" applyFill="1" applyBorder="1" applyAlignment="1">
      <alignment horizontal="right"/>
    </xf>
    <xf numFmtId="0" fontId="6" fillId="5" borderId="18" xfId="0" applyFont="1" applyFill="1" applyBorder="1"/>
    <xf numFmtId="3" fontId="9" fillId="5" borderId="15" xfId="0" applyNumberFormat="1" applyFont="1" applyFill="1" applyBorder="1" applyAlignment="1">
      <alignment horizontal="right"/>
    </xf>
    <xf numFmtId="164" fontId="9" fillId="5" borderId="15" xfId="0" applyNumberFormat="1" applyFont="1" applyFill="1" applyBorder="1" applyAlignment="1">
      <alignment horizontal="right"/>
    </xf>
    <xf numFmtId="0" fontId="6" fillId="5" borderId="18" xfId="0" applyFont="1" applyFill="1" applyBorder="1" applyAlignment="1">
      <alignment vertical="center"/>
    </xf>
    <xf numFmtId="164" fontId="6" fillId="0" borderId="15" xfId="0" applyNumberFormat="1" applyFont="1" applyBorder="1" applyAlignment="1">
      <alignment horizontal="right" vertical="center"/>
    </xf>
    <xf numFmtId="3" fontId="6" fillId="0" borderId="23" xfId="1" applyNumberFormat="1" applyFont="1" applyBorder="1" applyAlignment="1">
      <alignment horizontal="right" vertical="center"/>
    </xf>
    <xf numFmtId="0" fontId="6" fillId="2" borderId="18" xfId="0" applyFont="1" applyFill="1" applyBorder="1" applyAlignment="1">
      <alignment vertical="center"/>
    </xf>
    <xf numFmtId="3" fontId="6" fillId="2" borderId="15" xfId="0" applyNumberFormat="1" applyFont="1" applyFill="1" applyBorder="1" applyAlignment="1">
      <alignment horizontal="right" vertical="center"/>
    </xf>
    <xf numFmtId="164" fontId="6" fillId="2" borderId="15" xfId="0" applyNumberFormat="1" applyFont="1" applyFill="1" applyBorder="1" applyAlignment="1">
      <alignment horizontal="right" vertical="center"/>
    </xf>
    <xf numFmtId="164" fontId="6" fillId="0" borderId="15" xfId="0" applyNumberFormat="1" applyFont="1" applyBorder="1" applyAlignment="1">
      <alignment horizontal="right" wrapText="1"/>
    </xf>
    <xf numFmtId="0" fontId="6" fillId="5" borderId="18" xfId="0" applyFont="1" applyFill="1" applyBorder="1" applyAlignment="1">
      <alignment horizontal="left" indent="6"/>
    </xf>
    <xf numFmtId="3" fontId="11" fillId="2" borderId="23" xfId="1" applyNumberFormat="1" applyFont="1" applyFill="1" applyBorder="1" applyAlignment="1">
      <alignment horizontal="right"/>
    </xf>
    <xf numFmtId="0" fontId="11" fillId="2" borderId="26" xfId="0" applyFont="1" applyFill="1" applyBorder="1"/>
    <xf numFmtId="0" fontId="13" fillId="0" borderId="27" xfId="0" applyFont="1" applyBorder="1" applyAlignment="1">
      <alignment horizontal="center"/>
    </xf>
    <xf numFmtId="164" fontId="11" fillId="2" borderId="27" xfId="0" applyNumberFormat="1" applyFont="1" applyFill="1" applyBorder="1" applyAlignment="1">
      <alignment horizontal="right"/>
    </xf>
    <xf numFmtId="1" fontId="14" fillId="0" borderId="27" xfId="0" applyNumberFormat="1" applyFont="1" applyBorder="1" applyAlignment="1">
      <alignment horizontal="center"/>
    </xf>
    <xf numFmtId="0" fontId="9" fillId="0" borderId="29" xfId="0" applyFont="1" applyBorder="1"/>
    <xf numFmtId="0" fontId="15" fillId="0" borderId="9" xfId="0" applyFont="1" applyBorder="1" applyAlignment="1" applyProtection="1">
      <alignment horizontal="center"/>
      <protection locked="0"/>
    </xf>
    <xf numFmtId="0" fontId="15" fillId="0" borderId="9" xfId="0" applyFont="1" applyBorder="1" applyAlignment="1">
      <alignment horizontal="center"/>
    </xf>
    <xf numFmtId="14" fontId="15" fillId="0" borderId="9" xfId="0" applyNumberFormat="1" applyFont="1" applyBorder="1" applyAlignment="1" applyProtection="1">
      <alignment horizontal="center"/>
      <protection locked="0"/>
    </xf>
    <xf numFmtId="0" fontId="15" fillId="0" borderId="30" xfId="0" applyFont="1" applyBorder="1" applyAlignment="1">
      <alignment horizontal="center"/>
    </xf>
    <xf numFmtId="164" fontId="6" fillId="0" borderId="15" xfId="0" applyNumberFormat="1" applyFont="1" applyBorder="1" applyProtection="1">
      <protection locked="0"/>
    </xf>
    <xf numFmtId="164" fontId="6" fillId="0" borderId="15" xfId="0" applyNumberFormat="1" applyFont="1" applyBorder="1"/>
    <xf numFmtId="0" fontId="6" fillId="0" borderId="25" xfId="0" applyFont="1" applyBorder="1" applyProtection="1">
      <protection locked="0"/>
    </xf>
    <xf numFmtId="0" fontId="6" fillId="0" borderId="31" xfId="0" applyFont="1" applyBorder="1" applyProtection="1">
      <protection locked="0"/>
    </xf>
    <xf numFmtId="0" fontId="6" fillId="0" borderId="32" xfId="0" applyFont="1" applyBorder="1" applyAlignment="1">
      <alignment vertical="center"/>
    </xf>
    <xf numFmtId="164" fontId="6" fillId="0" borderId="15" xfId="0" applyNumberFormat="1" applyFont="1" applyBorder="1" applyAlignment="1" applyProtection="1">
      <alignment vertical="center"/>
      <protection locked="0"/>
    </xf>
    <xf numFmtId="164" fontId="6" fillId="0" borderId="15" xfId="0" applyNumberFormat="1" applyFont="1" applyBorder="1" applyAlignment="1">
      <alignment vertical="center"/>
    </xf>
    <xf numFmtId="0" fontId="6" fillId="0" borderId="21" xfId="0" applyFont="1" applyBorder="1" applyAlignment="1" applyProtection="1">
      <alignment vertical="center" wrapText="1"/>
      <protection locked="0"/>
    </xf>
    <xf numFmtId="0" fontId="6" fillId="0" borderId="0" xfId="0" applyFont="1" applyAlignment="1">
      <alignment horizontal="left" vertical="center"/>
    </xf>
    <xf numFmtId="0" fontId="6" fillId="0" borderId="0" xfId="0" applyFont="1" applyProtection="1">
      <protection locked="0"/>
    </xf>
    <xf numFmtId="0" fontId="0" fillId="0" borderId="0" xfId="0" applyAlignment="1">
      <alignment vertical="center"/>
    </xf>
    <xf numFmtId="0" fontId="16" fillId="0" borderId="0" xfId="2" applyFont="1" applyProtection="1">
      <protection locked="0"/>
    </xf>
    <xf numFmtId="0" fontId="10" fillId="0" borderId="0" xfId="2" applyProtection="1">
      <protection locked="0"/>
    </xf>
    <xf numFmtId="3" fontId="0" fillId="0" borderId="0" xfId="2" applyNumberFormat="1" applyFont="1" applyAlignment="1" applyProtection="1">
      <alignment horizontal="right"/>
      <protection locked="0"/>
    </xf>
    <xf numFmtId="0" fontId="16" fillId="0" borderId="0" xfId="2" applyFont="1" applyAlignment="1" applyProtection="1">
      <alignment horizontal="center"/>
      <protection locked="0"/>
    </xf>
    <xf numFmtId="3" fontId="16" fillId="0" borderId="0" xfId="2" applyNumberFormat="1" applyFont="1" applyAlignment="1" applyProtection="1">
      <alignment horizontal="center"/>
      <protection locked="0"/>
    </xf>
    <xf numFmtId="0" fontId="17" fillId="7" borderId="42" xfId="2" applyFont="1" applyFill="1" applyBorder="1" applyAlignment="1" applyProtection="1">
      <alignment vertical="center"/>
      <protection locked="0"/>
    </xf>
    <xf numFmtId="0" fontId="18" fillId="8" borderId="43" xfId="2" applyFont="1" applyFill="1" applyBorder="1" applyAlignment="1" applyProtection="1">
      <alignment horizontal="center" vertical="center"/>
      <protection locked="0"/>
    </xf>
    <xf numFmtId="3" fontId="18" fillId="7" borderId="44" xfId="2" applyNumberFormat="1" applyFont="1" applyFill="1" applyBorder="1" applyAlignment="1" applyProtection="1">
      <alignment horizontal="center" vertical="center"/>
      <protection locked="0"/>
    </xf>
    <xf numFmtId="0" fontId="16" fillId="0" borderId="34" xfId="2" applyFont="1" applyBorder="1" applyProtection="1">
      <protection locked="0"/>
    </xf>
    <xf numFmtId="0" fontId="10" fillId="0" borderId="36" xfId="2" applyBorder="1" applyProtection="1">
      <protection locked="0"/>
    </xf>
    <xf numFmtId="3" fontId="10" fillId="0" borderId="25" xfId="2" applyNumberFormat="1" applyBorder="1" applyProtection="1">
      <protection locked="0"/>
    </xf>
    <xf numFmtId="0" fontId="16" fillId="0" borderId="35" xfId="2" applyFont="1" applyBorder="1" applyProtection="1">
      <protection locked="0"/>
    </xf>
    <xf numFmtId="0" fontId="10" fillId="0" borderId="9" xfId="2" applyBorder="1" applyProtection="1">
      <protection locked="0"/>
    </xf>
    <xf numFmtId="0" fontId="16" fillId="0" borderId="45" xfId="2" applyFont="1" applyBorder="1" applyProtection="1">
      <protection locked="0"/>
    </xf>
    <xf numFmtId="0" fontId="18" fillId="5" borderId="20" xfId="2" applyFont="1" applyFill="1" applyBorder="1" applyProtection="1">
      <protection locked="0"/>
    </xf>
    <xf numFmtId="3" fontId="18" fillId="5" borderId="21" xfId="2" applyNumberFormat="1" applyFont="1" applyFill="1" applyBorder="1"/>
    <xf numFmtId="0" fontId="10" fillId="5" borderId="23" xfId="2" applyFill="1" applyBorder="1" applyProtection="1">
      <protection locked="0"/>
    </xf>
    <xf numFmtId="3" fontId="10" fillId="5" borderId="24" xfId="2" applyNumberFormat="1" applyFill="1" applyBorder="1" applyProtection="1">
      <protection locked="0"/>
    </xf>
    <xf numFmtId="0" fontId="10" fillId="0" borderId="15" xfId="2" applyBorder="1" applyProtection="1">
      <protection locked="0"/>
    </xf>
    <xf numFmtId="3" fontId="10" fillId="5" borderId="25" xfId="2" applyNumberFormat="1" applyFill="1" applyBorder="1" applyProtection="1">
      <protection locked="0"/>
    </xf>
    <xf numFmtId="0" fontId="16" fillId="0" borderId="29" xfId="2" applyFont="1" applyBorder="1" applyProtection="1">
      <protection locked="0"/>
    </xf>
    <xf numFmtId="0" fontId="19" fillId="0" borderId="37" xfId="2" applyFont="1" applyBorder="1"/>
    <xf numFmtId="3" fontId="10" fillId="5" borderId="46" xfId="2" applyNumberFormat="1" applyFill="1" applyBorder="1" applyAlignment="1" applyProtection="1">
      <alignment horizontal="right" vertical="center"/>
      <protection locked="0"/>
    </xf>
    <xf numFmtId="0" fontId="0" fillId="0" borderId="39" xfId="2" applyFont="1" applyBorder="1" applyProtection="1">
      <protection locked="0"/>
    </xf>
    <xf numFmtId="0" fontId="16" fillId="0" borderId="48" xfId="2" applyFont="1" applyBorder="1" applyProtection="1">
      <protection locked="0"/>
    </xf>
    <xf numFmtId="0" fontId="16" fillId="5" borderId="29" xfId="2" applyFont="1" applyFill="1" applyBorder="1" applyProtection="1">
      <protection locked="0"/>
    </xf>
    <xf numFmtId="3" fontId="10" fillId="0" borderId="24" xfId="2" applyNumberFormat="1" applyBorder="1" applyProtection="1">
      <protection locked="0"/>
    </xf>
    <xf numFmtId="0" fontId="10" fillId="0" borderId="23" xfId="2" applyBorder="1" applyProtection="1">
      <protection locked="0"/>
    </xf>
    <xf numFmtId="0" fontId="10" fillId="0" borderId="48" xfId="2" applyBorder="1" applyProtection="1">
      <protection locked="0"/>
    </xf>
    <xf numFmtId="0" fontId="18" fillId="0" borderId="12" xfId="2" applyFont="1" applyBorder="1" applyProtection="1">
      <protection locked="0"/>
    </xf>
    <xf numFmtId="0" fontId="18" fillId="0" borderId="14" xfId="2" applyFont="1" applyBorder="1" applyProtection="1">
      <protection locked="0"/>
    </xf>
    <xf numFmtId="0" fontId="18" fillId="0" borderId="51" xfId="2" applyFont="1" applyBorder="1" applyProtection="1">
      <protection locked="0"/>
    </xf>
    <xf numFmtId="0" fontId="0" fillId="0" borderId="15" xfId="2" applyFont="1" applyBorder="1" applyProtection="1">
      <protection locked="0"/>
    </xf>
    <xf numFmtId="3" fontId="10" fillId="5" borderId="25" xfId="2" applyNumberFormat="1" applyFill="1" applyBorder="1" applyAlignment="1" applyProtection="1">
      <alignment vertical="center"/>
      <protection locked="0"/>
    </xf>
    <xf numFmtId="0" fontId="18" fillId="0" borderId="35" xfId="2" applyFont="1" applyBorder="1" applyProtection="1">
      <protection locked="0"/>
    </xf>
    <xf numFmtId="0" fontId="18" fillId="0" borderId="22" xfId="2" applyFont="1" applyBorder="1" applyProtection="1">
      <protection locked="0"/>
    </xf>
    <xf numFmtId="0" fontId="0" fillId="0" borderId="23" xfId="2" applyFont="1" applyBorder="1" applyProtection="1">
      <protection locked="0"/>
    </xf>
    <xf numFmtId="0" fontId="18" fillId="5" borderId="14" xfId="2" applyFont="1" applyFill="1" applyBorder="1" applyAlignment="1" applyProtection="1">
      <alignment vertical="center"/>
      <protection locked="0"/>
    </xf>
    <xf numFmtId="0" fontId="0" fillId="0" borderId="23" xfId="2" applyFont="1" applyBorder="1" applyAlignment="1" applyProtection="1">
      <alignment vertical="center" wrapText="1"/>
      <protection locked="0"/>
    </xf>
    <xf numFmtId="3" fontId="10" fillId="5" borderId="24" xfId="2" applyNumberFormat="1" applyFill="1" applyBorder="1" applyAlignment="1" applyProtection="1">
      <alignment vertical="center"/>
      <protection locked="0"/>
    </xf>
    <xf numFmtId="3" fontId="18" fillId="8" borderId="50" xfId="2" applyNumberFormat="1" applyFont="1" applyFill="1" applyBorder="1" applyAlignment="1">
      <alignment vertical="center"/>
    </xf>
    <xf numFmtId="0" fontId="18" fillId="0" borderId="0" xfId="2" applyFont="1" applyProtection="1">
      <protection locked="0"/>
    </xf>
    <xf numFmtId="3" fontId="18" fillId="0" borderId="0" xfId="2" applyNumberFormat="1" applyFont="1" applyProtection="1">
      <protection locked="0"/>
    </xf>
    <xf numFmtId="0" fontId="17" fillId="7" borderId="26" xfId="2" applyFont="1" applyFill="1" applyBorder="1" applyAlignment="1" applyProtection="1">
      <alignment horizontal="left" vertical="center"/>
      <protection locked="0"/>
    </xf>
    <xf numFmtId="3" fontId="18" fillId="8" borderId="44" xfId="2" applyNumberFormat="1" applyFont="1" applyFill="1" applyBorder="1" applyAlignment="1" applyProtection="1">
      <alignment horizontal="center" vertical="center"/>
      <protection locked="0"/>
    </xf>
    <xf numFmtId="0" fontId="16" fillId="8" borderId="4" xfId="2" applyFont="1" applyFill="1" applyBorder="1" applyProtection="1">
      <protection locked="0"/>
    </xf>
    <xf numFmtId="0" fontId="16" fillId="8" borderId="35" xfId="2" applyFont="1" applyFill="1" applyBorder="1" applyProtection="1">
      <protection locked="0"/>
    </xf>
    <xf numFmtId="0" fontId="16" fillId="8" borderId="34" xfId="2" applyFont="1" applyFill="1" applyBorder="1" applyProtection="1">
      <protection locked="0"/>
    </xf>
    <xf numFmtId="0" fontId="16" fillId="8" borderId="45" xfId="2" applyFont="1" applyFill="1" applyBorder="1" applyProtection="1">
      <protection locked="0"/>
    </xf>
    <xf numFmtId="0" fontId="22" fillId="0" borderId="23" xfId="2" applyFont="1" applyBorder="1" applyProtection="1">
      <protection locked="0"/>
    </xf>
    <xf numFmtId="0" fontId="10" fillId="5" borderId="36" xfId="2" applyFill="1" applyBorder="1" applyProtection="1">
      <protection locked="0"/>
    </xf>
    <xf numFmtId="0" fontId="10" fillId="5" borderId="15" xfId="2" applyFill="1" applyBorder="1" applyProtection="1">
      <protection locked="0"/>
    </xf>
    <xf numFmtId="0" fontId="10" fillId="5" borderId="20" xfId="2" applyFill="1" applyBorder="1" applyProtection="1">
      <protection locked="0"/>
    </xf>
    <xf numFmtId="3" fontId="10" fillId="5" borderId="46" xfId="2" applyNumberFormat="1" applyFill="1" applyBorder="1" applyProtection="1">
      <protection locked="0"/>
    </xf>
    <xf numFmtId="3" fontId="10" fillId="5" borderId="21" xfId="2" applyNumberFormat="1" applyFill="1" applyBorder="1" applyProtection="1">
      <protection locked="0"/>
    </xf>
    <xf numFmtId="3" fontId="10" fillId="5" borderId="47" xfId="2" applyNumberFormat="1" applyFill="1" applyBorder="1" applyAlignment="1">
      <alignment vertical="center"/>
    </xf>
    <xf numFmtId="0" fontId="18" fillId="8" borderId="29" xfId="2" applyFont="1" applyFill="1" applyBorder="1" applyProtection="1">
      <protection locked="0"/>
    </xf>
    <xf numFmtId="0" fontId="24" fillId="8" borderId="35" xfId="2" applyFont="1" applyFill="1" applyBorder="1" applyProtection="1">
      <protection locked="0"/>
    </xf>
    <xf numFmtId="0" fontId="10" fillId="8" borderId="23" xfId="2" applyFill="1" applyBorder="1" applyProtection="1">
      <protection locked="0"/>
    </xf>
    <xf numFmtId="3" fontId="10" fillId="8" borderId="25" xfId="2" applyNumberFormat="1" applyFill="1" applyBorder="1" applyAlignment="1" applyProtection="1">
      <alignment vertical="center"/>
      <protection locked="0"/>
    </xf>
    <xf numFmtId="0" fontId="18" fillId="8" borderId="20" xfId="2" applyFont="1" applyFill="1" applyBorder="1" applyProtection="1">
      <protection locked="0"/>
    </xf>
    <xf numFmtId="3" fontId="18" fillId="8" borderId="21" xfId="2" applyNumberFormat="1" applyFont="1" applyFill="1" applyBorder="1"/>
    <xf numFmtId="0" fontId="10" fillId="8" borderId="43" xfId="2" applyFill="1" applyBorder="1" applyProtection="1">
      <protection locked="0"/>
    </xf>
    <xf numFmtId="3" fontId="10" fillId="8" borderId="44" xfId="2" applyNumberFormat="1" applyFill="1" applyBorder="1" applyProtection="1">
      <protection locked="0"/>
    </xf>
    <xf numFmtId="0" fontId="10" fillId="8" borderId="15" xfId="2" applyFill="1" applyBorder="1" applyProtection="1">
      <protection locked="0"/>
    </xf>
    <xf numFmtId="3" fontId="10" fillId="8" borderId="25" xfId="2" applyNumberFormat="1" applyFill="1" applyBorder="1" applyProtection="1">
      <protection locked="0"/>
    </xf>
    <xf numFmtId="0" fontId="10" fillId="8" borderId="35" xfId="2" applyFill="1" applyBorder="1" applyProtection="1">
      <protection locked="0"/>
    </xf>
    <xf numFmtId="0" fontId="10" fillId="8" borderId="45" xfId="2" applyFill="1" applyBorder="1" applyProtection="1">
      <protection locked="0"/>
    </xf>
    <xf numFmtId="0" fontId="18" fillId="8" borderId="49" xfId="2" applyFont="1" applyFill="1" applyBorder="1" applyProtection="1">
      <protection locked="0"/>
    </xf>
    <xf numFmtId="3" fontId="18" fillId="8" borderId="57" xfId="2" applyNumberFormat="1" applyFont="1" applyFill="1" applyBorder="1"/>
    <xf numFmtId="3" fontId="10" fillId="8" borderId="24" xfId="2" applyNumberFormat="1" applyFill="1" applyBorder="1" applyProtection="1">
      <protection locked="0"/>
    </xf>
    <xf numFmtId="0" fontId="10" fillId="8" borderId="36" xfId="2" applyFill="1" applyBorder="1" applyProtection="1">
      <protection locked="0"/>
    </xf>
    <xf numFmtId="3" fontId="10" fillId="8" borderId="46" xfId="2" applyNumberFormat="1" applyFill="1" applyBorder="1" applyProtection="1">
      <protection locked="0"/>
    </xf>
    <xf numFmtId="0" fontId="10" fillId="8" borderId="29" xfId="2" applyFill="1" applyBorder="1" applyProtection="1">
      <protection locked="0"/>
    </xf>
    <xf numFmtId="0" fontId="10" fillId="8" borderId="20" xfId="2" applyFill="1" applyBorder="1" applyAlignment="1" applyProtection="1">
      <alignment vertical="top" wrapText="1"/>
      <protection locked="0"/>
    </xf>
    <xf numFmtId="0" fontId="10" fillId="8" borderId="27" xfId="2" applyFill="1" applyBorder="1" applyAlignment="1" applyProtection="1">
      <alignment horizontal="left" vertical="top" wrapText="1"/>
      <protection locked="0"/>
    </xf>
    <xf numFmtId="3" fontId="10" fillId="8" borderId="50" xfId="2" applyNumberFormat="1" applyFill="1" applyBorder="1" applyAlignment="1" applyProtection="1">
      <alignment horizontal="right" vertical="center"/>
      <protection locked="0"/>
    </xf>
    <xf numFmtId="0" fontId="18" fillId="8" borderId="35" xfId="2" applyFont="1" applyFill="1" applyBorder="1" applyProtection="1">
      <protection locked="0"/>
    </xf>
    <xf numFmtId="0" fontId="10" fillId="8" borderId="48" xfId="2" applyFill="1" applyBorder="1" applyProtection="1">
      <protection locked="0"/>
    </xf>
    <xf numFmtId="3" fontId="18" fillId="8" borderId="50" xfId="2" applyNumberFormat="1" applyFont="1" applyFill="1" applyBorder="1" applyProtection="1">
      <protection locked="0"/>
    </xf>
    <xf numFmtId="0" fontId="10" fillId="8" borderId="9" xfId="2" applyFill="1" applyBorder="1" applyProtection="1">
      <protection locked="0"/>
    </xf>
    <xf numFmtId="3" fontId="10" fillId="8" borderId="47" xfId="2" applyNumberFormat="1" applyFill="1" applyBorder="1" applyProtection="1">
      <protection locked="0"/>
    </xf>
    <xf numFmtId="0" fontId="10" fillId="8" borderId="27" xfId="2" applyFill="1" applyBorder="1"/>
    <xf numFmtId="3" fontId="0" fillId="8" borderId="50" xfId="2" applyNumberFormat="1" applyFont="1" applyFill="1" applyBorder="1"/>
    <xf numFmtId="0" fontId="25" fillId="8" borderId="35" xfId="2" applyFont="1" applyFill="1" applyBorder="1" applyProtection="1">
      <protection locked="0"/>
    </xf>
    <xf numFmtId="0" fontId="18" fillId="8" borderId="27" xfId="2" applyFont="1" applyFill="1" applyBorder="1" applyProtection="1">
      <protection locked="0"/>
    </xf>
    <xf numFmtId="3" fontId="18" fillId="8" borderId="50" xfId="2" applyNumberFormat="1" applyFont="1" applyFill="1" applyBorder="1"/>
    <xf numFmtId="0" fontId="18" fillId="5" borderId="35" xfId="2" applyFont="1" applyFill="1" applyBorder="1" applyProtection="1">
      <protection locked="0"/>
    </xf>
    <xf numFmtId="3" fontId="10" fillId="5" borderId="47" xfId="2" applyNumberFormat="1" applyFill="1" applyBorder="1" applyProtection="1">
      <protection locked="0"/>
    </xf>
    <xf numFmtId="0" fontId="18" fillId="5" borderId="19" xfId="2" applyFont="1" applyFill="1" applyBorder="1" applyProtection="1">
      <protection locked="0"/>
    </xf>
    <xf numFmtId="0" fontId="16" fillId="5" borderId="45" xfId="2" applyFont="1" applyFill="1" applyBorder="1" applyProtection="1">
      <protection locked="0"/>
    </xf>
    <xf numFmtId="3" fontId="10" fillId="5" borderId="57" xfId="2" applyNumberFormat="1" applyFill="1" applyBorder="1" applyAlignment="1" applyProtection="1">
      <alignment vertical="center"/>
      <protection locked="0"/>
    </xf>
    <xf numFmtId="0" fontId="18" fillId="5" borderId="26" xfId="2" applyFont="1" applyFill="1" applyBorder="1" applyProtection="1">
      <protection locked="0"/>
    </xf>
    <xf numFmtId="0" fontId="10" fillId="5" borderId="27" xfId="2" applyFill="1" applyBorder="1" applyProtection="1">
      <protection locked="0"/>
    </xf>
    <xf numFmtId="3" fontId="10" fillId="5" borderId="50" xfId="2" applyNumberFormat="1" applyFill="1" applyBorder="1" applyAlignment="1" applyProtection="1">
      <alignment horizontal="right" vertical="center"/>
      <protection locked="0"/>
    </xf>
    <xf numFmtId="0" fontId="24" fillId="0" borderId="35" xfId="2" applyFont="1" applyBorder="1" applyProtection="1">
      <protection locked="0"/>
    </xf>
    <xf numFmtId="0" fontId="18" fillId="5" borderId="45" xfId="2" applyFont="1" applyFill="1" applyBorder="1" applyProtection="1">
      <protection locked="0"/>
    </xf>
    <xf numFmtId="3" fontId="18" fillId="7" borderId="50" xfId="2" applyNumberFormat="1" applyFont="1" applyFill="1" applyBorder="1" applyAlignment="1">
      <alignment vertical="center"/>
    </xf>
    <xf numFmtId="3" fontId="10" fillId="0" borderId="0" xfId="2" applyNumberFormat="1" applyProtection="1">
      <protection locked="0"/>
    </xf>
    <xf numFmtId="3" fontId="18" fillId="7" borderId="58" xfId="2" applyNumberFormat="1" applyFont="1" applyFill="1" applyBorder="1" applyAlignment="1">
      <alignment vertical="center"/>
    </xf>
    <xf numFmtId="0" fontId="16" fillId="5" borderId="4" xfId="2" applyFont="1" applyFill="1" applyBorder="1" applyAlignment="1" applyProtection="1">
      <alignment horizontal="left" vertical="center" wrapText="1"/>
      <protection locked="0"/>
    </xf>
    <xf numFmtId="0" fontId="16" fillId="5" borderId="35" xfId="2" applyFont="1" applyFill="1" applyBorder="1" applyAlignment="1" applyProtection="1">
      <alignment horizontal="left" vertical="center" wrapText="1"/>
      <protection locked="0"/>
    </xf>
    <xf numFmtId="0" fontId="16" fillId="5" borderId="4" xfId="2" applyFont="1" applyFill="1" applyBorder="1" applyAlignment="1" applyProtection="1">
      <alignment horizontal="left" vertical="center"/>
      <protection locked="0"/>
    </xf>
    <xf numFmtId="0" fontId="10" fillId="5" borderId="59" xfId="2" applyFill="1" applyBorder="1" applyProtection="1">
      <protection locked="0"/>
    </xf>
    <xf numFmtId="0" fontId="10" fillId="5" borderId="52" xfId="2" applyFill="1" applyBorder="1" applyProtection="1">
      <protection locked="0"/>
    </xf>
    <xf numFmtId="0" fontId="16" fillId="5" borderId="26" xfId="2" applyFont="1" applyFill="1" applyBorder="1" applyAlignment="1" applyProtection="1">
      <alignment horizontal="left" vertical="center"/>
      <protection locked="0"/>
    </xf>
    <xf numFmtId="3" fontId="18" fillId="5" borderId="50" xfId="2" applyNumberFormat="1" applyFont="1" applyFill="1" applyBorder="1" applyAlignment="1">
      <alignment vertical="center"/>
    </xf>
    <xf numFmtId="0" fontId="6" fillId="0" borderId="25" xfId="0" applyFont="1" applyBorder="1" applyAlignment="1" applyProtection="1">
      <alignment horizontal="left" vertical="center" wrapText="1"/>
      <protection locked="0"/>
    </xf>
    <xf numFmtId="3" fontId="6" fillId="0" borderId="13" xfId="0" applyNumberFormat="1" applyFont="1" applyBorder="1" applyAlignment="1" applyProtection="1">
      <alignment horizontal="left" vertical="center"/>
      <protection locked="0"/>
    </xf>
    <xf numFmtId="3" fontId="6" fillId="0" borderId="16" xfId="0" applyNumberFormat="1" applyFont="1" applyBorder="1" applyAlignment="1" applyProtection="1">
      <alignment horizontal="left" vertical="center"/>
      <protection locked="0"/>
    </xf>
    <xf numFmtId="0" fontId="2" fillId="2" borderId="29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3" fillId="0" borderId="0" xfId="0" applyFont="1" applyAlignment="1" applyProtection="1">
      <alignment horizontal="left"/>
      <protection locked="0"/>
    </xf>
    <xf numFmtId="0" fontId="8" fillId="4" borderId="4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6" fillId="0" borderId="13" xfId="0" applyFont="1" applyBorder="1" applyAlignment="1" applyProtection="1">
      <alignment horizontal="left"/>
      <protection locked="0"/>
    </xf>
    <xf numFmtId="0" fontId="6" fillId="0" borderId="16" xfId="0" applyFont="1" applyBorder="1" applyAlignment="1" applyProtection="1">
      <alignment horizontal="left"/>
      <protection locked="0"/>
    </xf>
    <xf numFmtId="3" fontId="6" fillId="0" borderId="13" xfId="0" applyNumberFormat="1" applyFont="1" applyBorder="1" applyAlignment="1" applyProtection="1">
      <alignment horizontal="left" vertical="center" wrapText="1"/>
      <protection locked="0"/>
    </xf>
    <xf numFmtId="3" fontId="6" fillId="0" borderId="16" xfId="0" applyNumberFormat="1" applyFont="1" applyBorder="1" applyAlignment="1" applyProtection="1">
      <alignment horizontal="left" vertical="center" wrapText="1"/>
      <protection locked="0"/>
    </xf>
    <xf numFmtId="0" fontId="6" fillId="5" borderId="13" xfId="0" applyFont="1" applyFill="1" applyBorder="1" applyAlignment="1" applyProtection="1">
      <alignment horizontal="left"/>
      <protection locked="0"/>
    </xf>
    <xf numFmtId="0" fontId="6" fillId="5" borderId="16" xfId="0" applyFont="1" applyFill="1" applyBorder="1" applyAlignment="1" applyProtection="1">
      <alignment horizontal="left"/>
      <protection locked="0"/>
    </xf>
    <xf numFmtId="0" fontId="6" fillId="0" borderId="15" xfId="0" applyFont="1" applyBorder="1" applyAlignment="1" applyProtection="1">
      <alignment horizontal="left"/>
      <protection locked="0"/>
    </xf>
    <xf numFmtId="0" fontId="6" fillId="0" borderId="25" xfId="0" applyFont="1" applyBorder="1" applyAlignment="1" applyProtection="1">
      <alignment horizontal="left"/>
      <protection locked="0"/>
    </xf>
    <xf numFmtId="0" fontId="6" fillId="0" borderId="15" xfId="0" applyFont="1" applyBorder="1" applyAlignment="1">
      <alignment horizontal="left"/>
    </xf>
    <xf numFmtId="0" fontId="6" fillId="0" borderId="25" xfId="0" applyFont="1" applyBorder="1" applyAlignment="1">
      <alignment horizontal="left"/>
    </xf>
    <xf numFmtId="3" fontId="6" fillId="0" borderId="13" xfId="0" applyNumberFormat="1" applyFont="1" applyBorder="1" applyAlignment="1">
      <alignment horizontal="left" vertical="center" wrapText="1"/>
    </xf>
    <xf numFmtId="3" fontId="6" fillId="0" borderId="16" xfId="0" applyNumberFormat="1" applyFont="1" applyBorder="1" applyAlignment="1">
      <alignment horizontal="left" vertical="center" wrapText="1"/>
    </xf>
    <xf numFmtId="0" fontId="6" fillId="2" borderId="20" xfId="0" applyFont="1" applyFill="1" applyBorder="1" applyAlignment="1">
      <alignment horizontal="left"/>
    </xf>
    <xf numFmtId="0" fontId="6" fillId="2" borderId="21" xfId="0" applyFont="1" applyFill="1" applyBorder="1" applyAlignment="1">
      <alignment horizontal="left"/>
    </xf>
    <xf numFmtId="0" fontId="6" fillId="6" borderId="20" xfId="0" applyFont="1" applyFill="1" applyBorder="1" applyAlignment="1">
      <alignment horizontal="left"/>
    </xf>
    <xf numFmtId="0" fontId="0" fillId="0" borderId="21" xfId="0" applyBorder="1" applyAlignment="1">
      <alignment horizontal="left"/>
    </xf>
    <xf numFmtId="0" fontId="6" fillId="0" borderId="28" xfId="0" applyFont="1" applyBorder="1" applyAlignment="1" applyProtection="1">
      <alignment horizontal="left" wrapText="1"/>
      <protection locked="0"/>
    </xf>
    <xf numFmtId="0" fontId="6" fillId="0" borderId="3" xfId="0" applyFont="1" applyBorder="1" applyAlignment="1" applyProtection="1">
      <alignment horizontal="left" wrapText="1"/>
      <protection locked="0"/>
    </xf>
    <xf numFmtId="0" fontId="6" fillId="0" borderId="33" xfId="0" applyFont="1" applyBorder="1" applyAlignment="1">
      <alignment horizontal="left" vertical="center"/>
    </xf>
    <xf numFmtId="0" fontId="6" fillId="5" borderId="34" xfId="0" applyFont="1" applyFill="1" applyBorder="1" applyAlignment="1">
      <alignment horizontal="center" vertical="center" wrapText="1"/>
    </xf>
    <xf numFmtId="0" fontId="6" fillId="5" borderId="35" xfId="0" applyFont="1" applyFill="1" applyBorder="1" applyAlignment="1">
      <alignment horizontal="center" vertical="center" wrapText="1"/>
    </xf>
    <xf numFmtId="0" fontId="6" fillId="5" borderId="22" xfId="0" applyFont="1" applyFill="1" applyBorder="1" applyAlignment="1">
      <alignment horizontal="center" vertical="center" wrapText="1"/>
    </xf>
    <xf numFmtId="3" fontId="6" fillId="5" borderId="36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0" fillId="0" borderId="23" xfId="0" applyBorder="1" applyAlignment="1">
      <alignment horizontal="right" vertical="center"/>
    </xf>
    <xf numFmtId="164" fontId="6" fillId="0" borderId="36" xfId="0" applyNumberFormat="1" applyFont="1" applyBorder="1" applyAlignment="1">
      <alignment horizontal="right" vertical="center"/>
    </xf>
    <xf numFmtId="3" fontId="6" fillId="0" borderId="36" xfId="1" applyNumberFormat="1" applyFont="1" applyBorder="1" applyAlignment="1">
      <alignment horizontal="center" vertical="center"/>
    </xf>
    <xf numFmtId="3" fontId="6" fillId="0" borderId="9" xfId="1" applyNumberFormat="1" applyFont="1" applyBorder="1" applyAlignment="1">
      <alignment horizontal="center" vertical="center"/>
    </xf>
    <xf numFmtId="3" fontId="6" fillId="0" borderId="23" xfId="1" applyNumberFormat="1" applyFont="1" applyBorder="1" applyAlignment="1">
      <alignment horizontal="center" vertical="center"/>
    </xf>
    <xf numFmtId="3" fontId="6" fillId="0" borderId="37" xfId="0" applyNumberFormat="1" applyFont="1" applyBorder="1" applyAlignment="1" applyProtection="1">
      <alignment horizontal="left" wrapText="1"/>
      <protection locked="0"/>
    </xf>
    <xf numFmtId="3" fontId="6" fillId="0" borderId="38" xfId="0" applyNumberFormat="1" applyFont="1" applyBorder="1" applyAlignment="1" applyProtection="1">
      <alignment horizontal="left" wrapText="1"/>
      <protection locked="0"/>
    </xf>
    <xf numFmtId="0" fontId="0" fillId="0" borderId="39" xfId="0" applyBorder="1" applyAlignment="1">
      <alignment horizontal="left" wrapText="1"/>
    </xf>
    <xf numFmtId="0" fontId="0" fillId="0" borderId="40" xfId="0" applyBorder="1" applyAlignment="1">
      <alignment horizontal="left" wrapText="1"/>
    </xf>
    <xf numFmtId="0" fontId="0" fillId="0" borderId="41" xfId="0" applyBorder="1" applyAlignment="1">
      <alignment horizontal="left" wrapText="1"/>
    </xf>
    <xf numFmtId="0" fontId="0" fillId="0" borderId="30" xfId="0" applyBorder="1" applyAlignment="1">
      <alignment horizontal="left" wrapText="1"/>
    </xf>
    <xf numFmtId="3" fontId="6" fillId="0" borderId="13" xfId="0" applyNumberFormat="1" applyFont="1" applyBorder="1" applyAlignment="1" applyProtection="1">
      <alignment horizontal="left" wrapText="1"/>
      <protection locked="0"/>
    </xf>
    <xf numFmtId="3" fontId="6" fillId="0" borderId="16" xfId="0" applyNumberFormat="1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left"/>
      <protection locked="0"/>
    </xf>
    <xf numFmtId="3" fontId="6" fillId="0" borderId="16" xfId="0" applyNumberFormat="1" applyFont="1" applyBorder="1" applyAlignment="1" applyProtection="1">
      <alignment horizontal="left"/>
      <protection locked="0"/>
    </xf>
    <xf numFmtId="0" fontId="18" fillId="7" borderId="1" xfId="2" applyFont="1" applyFill="1" applyBorder="1" applyAlignment="1" applyProtection="1">
      <alignment horizontal="left" vertical="center"/>
      <protection locked="0"/>
    </xf>
    <xf numFmtId="0" fontId="18" fillId="7" borderId="55" xfId="2" applyFont="1" applyFill="1" applyBorder="1" applyAlignment="1" applyProtection="1">
      <alignment horizontal="left" vertical="center"/>
      <protection locked="0"/>
    </xf>
    <xf numFmtId="0" fontId="2" fillId="7" borderId="1" xfId="2" applyFont="1" applyFill="1" applyBorder="1" applyAlignment="1" applyProtection="1">
      <alignment horizontal="center" vertical="center"/>
      <protection locked="0"/>
    </xf>
    <xf numFmtId="0" fontId="2" fillId="7" borderId="2" xfId="2" applyFont="1" applyFill="1" applyBorder="1" applyAlignment="1" applyProtection="1">
      <alignment horizontal="center" vertical="center"/>
      <protection locked="0"/>
    </xf>
    <xf numFmtId="0" fontId="2" fillId="7" borderId="3" xfId="2" applyFont="1" applyFill="1" applyBorder="1" applyAlignment="1" applyProtection="1">
      <alignment horizontal="center" vertical="center"/>
      <protection locked="0"/>
    </xf>
    <xf numFmtId="0" fontId="16" fillId="7" borderId="1" xfId="2" applyFont="1" applyFill="1" applyBorder="1" applyAlignment="1" applyProtection="1">
      <alignment horizontal="center" vertical="center"/>
      <protection locked="0"/>
    </xf>
    <xf numFmtId="0" fontId="16" fillId="7" borderId="2" xfId="2" applyFont="1" applyFill="1" applyBorder="1" applyAlignment="1" applyProtection="1">
      <alignment horizontal="center" vertical="center"/>
      <protection locked="0"/>
    </xf>
    <xf numFmtId="0" fontId="16" fillId="7" borderId="3" xfId="2" applyFont="1" applyFill="1" applyBorder="1" applyAlignment="1" applyProtection="1">
      <alignment horizontal="center" vertical="center"/>
      <protection locked="0"/>
    </xf>
    <xf numFmtId="3" fontId="10" fillId="5" borderId="46" xfId="2" applyNumberFormat="1" applyFill="1" applyBorder="1" applyAlignment="1" applyProtection="1">
      <alignment horizontal="right" vertical="center"/>
      <protection locked="0"/>
    </xf>
    <xf numFmtId="3" fontId="10" fillId="5" borderId="47" xfId="2" applyNumberFormat="1" applyFill="1" applyBorder="1" applyAlignment="1" applyProtection="1">
      <alignment horizontal="right" vertical="center"/>
      <protection locked="0"/>
    </xf>
    <xf numFmtId="3" fontId="10" fillId="5" borderId="24" xfId="2" applyNumberFormat="1" applyFill="1" applyBorder="1" applyAlignment="1" applyProtection="1">
      <alignment horizontal="right" vertical="center"/>
      <protection locked="0"/>
    </xf>
    <xf numFmtId="0" fontId="18" fillId="0" borderId="14" xfId="2" applyFont="1" applyBorder="1" applyAlignment="1" applyProtection="1">
      <alignment horizontal="left"/>
      <protection locked="0"/>
    </xf>
    <xf numFmtId="0" fontId="18" fillId="0" borderId="52" xfId="2" applyFont="1" applyBorder="1" applyAlignment="1" applyProtection="1">
      <alignment horizontal="left"/>
      <protection locked="0"/>
    </xf>
    <xf numFmtId="0" fontId="18" fillId="0" borderId="53" xfId="2" applyFont="1" applyBorder="1" applyAlignment="1" applyProtection="1">
      <alignment horizontal="left"/>
      <protection locked="0"/>
    </xf>
    <xf numFmtId="0" fontId="18" fillId="0" borderId="54" xfId="2" applyFont="1" applyBorder="1" applyAlignment="1" applyProtection="1">
      <alignment horizontal="left"/>
      <protection locked="0"/>
    </xf>
    <xf numFmtId="0" fontId="16" fillId="5" borderId="1" xfId="2" applyFont="1" applyFill="1" applyBorder="1" applyAlignment="1" applyProtection="1">
      <alignment horizontal="left" vertical="center"/>
      <protection locked="0"/>
    </xf>
    <xf numFmtId="0" fontId="16" fillId="5" borderId="55" xfId="2" applyFont="1" applyFill="1" applyBorder="1" applyAlignment="1" applyProtection="1">
      <alignment horizontal="left" vertical="center"/>
      <protection locked="0"/>
    </xf>
    <xf numFmtId="0" fontId="16" fillId="8" borderId="1" xfId="2" applyFont="1" applyFill="1" applyBorder="1" applyAlignment="1">
      <alignment horizontal="left" vertical="center"/>
    </xf>
    <xf numFmtId="0" fontId="16" fillId="8" borderId="2" xfId="2" applyFont="1" applyFill="1" applyBorder="1" applyAlignment="1">
      <alignment horizontal="left" vertical="center"/>
    </xf>
    <xf numFmtId="0" fontId="16" fillId="8" borderId="3" xfId="2" applyFont="1" applyFill="1" applyBorder="1" applyAlignment="1">
      <alignment horizontal="left" vertical="center"/>
    </xf>
    <xf numFmtId="0" fontId="10" fillId="8" borderId="5" xfId="2" applyFill="1" applyBorder="1" applyAlignment="1" applyProtection="1">
      <alignment horizontal="left" vertical="top" wrapText="1"/>
      <protection locked="0"/>
    </xf>
    <xf numFmtId="0" fontId="10" fillId="8" borderId="23" xfId="2" applyFill="1" applyBorder="1" applyAlignment="1" applyProtection="1">
      <alignment horizontal="left" vertical="top" wrapText="1"/>
      <protection locked="0"/>
    </xf>
    <xf numFmtId="3" fontId="10" fillId="8" borderId="56" xfId="2" applyNumberFormat="1" applyFill="1" applyBorder="1" applyAlignment="1" applyProtection="1">
      <alignment horizontal="right" vertical="center"/>
      <protection locked="0"/>
    </xf>
    <xf numFmtId="3" fontId="10" fillId="8" borderId="24" xfId="2" applyNumberFormat="1" applyFill="1" applyBorder="1" applyAlignment="1" applyProtection="1">
      <alignment horizontal="right" vertical="center"/>
      <protection locked="0"/>
    </xf>
    <xf numFmtId="0" fontId="10" fillId="8" borderId="36" xfId="2" applyFill="1" applyBorder="1" applyAlignment="1" applyProtection="1">
      <alignment horizontal="left" vertical="top" wrapText="1"/>
      <protection locked="0"/>
    </xf>
    <xf numFmtId="0" fontId="10" fillId="8" borderId="49" xfId="2" applyFill="1" applyBorder="1" applyAlignment="1" applyProtection="1">
      <alignment horizontal="left" vertical="top" wrapText="1"/>
      <protection locked="0"/>
    </xf>
    <xf numFmtId="3" fontId="10" fillId="8" borderId="46" xfId="2" applyNumberFormat="1" applyFill="1" applyBorder="1" applyAlignment="1" applyProtection="1">
      <alignment horizontal="right" vertical="center"/>
      <protection locked="0"/>
    </xf>
    <xf numFmtId="3" fontId="10" fillId="8" borderId="57" xfId="2" applyNumberFormat="1" applyFill="1" applyBorder="1" applyAlignment="1" applyProtection="1">
      <alignment horizontal="right" vertical="center"/>
      <protection locked="0"/>
    </xf>
    <xf numFmtId="0" fontId="16" fillId="5" borderId="1" xfId="2" applyFont="1" applyFill="1" applyBorder="1" applyAlignment="1">
      <alignment horizontal="left"/>
    </xf>
    <xf numFmtId="0" fontId="16" fillId="5" borderId="2" xfId="2" applyFont="1" applyFill="1" applyBorder="1" applyAlignment="1">
      <alignment horizontal="left"/>
    </xf>
    <xf numFmtId="0" fontId="16" fillId="5" borderId="3" xfId="2" applyFont="1" applyFill="1" applyBorder="1" applyAlignment="1">
      <alignment horizontal="left"/>
    </xf>
    <xf numFmtId="0" fontId="16" fillId="0" borderId="0" xfId="2" applyFont="1" applyAlignment="1" applyProtection="1">
      <alignment horizontal="center"/>
      <protection locked="0"/>
    </xf>
    <xf numFmtId="0" fontId="23" fillId="8" borderId="5" xfId="2" applyFont="1" applyFill="1" applyBorder="1" applyAlignment="1" applyProtection="1">
      <alignment horizontal="left" vertical="top" wrapText="1"/>
      <protection locked="0"/>
    </xf>
    <xf numFmtId="0" fontId="23" fillId="8" borderId="9" xfId="2" applyFont="1" applyFill="1" applyBorder="1" applyAlignment="1" applyProtection="1">
      <alignment horizontal="left" vertical="top" wrapText="1"/>
      <protection locked="0"/>
    </xf>
    <xf numFmtId="0" fontId="18" fillId="8" borderId="1" xfId="2" applyFont="1" applyFill="1" applyBorder="1" applyAlignment="1" applyProtection="1">
      <alignment horizontal="left"/>
      <protection locked="0"/>
    </xf>
    <xf numFmtId="0" fontId="18" fillId="8" borderId="55" xfId="2" applyFont="1" applyFill="1" applyBorder="1" applyAlignment="1" applyProtection="1">
      <alignment horizontal="left"/>
      <protection locked="0"/>
    </xf>
    <xf numFmtId="0" fontId="18" fillId="8" borderId="1" xfId="2" applyFont="1" applyFill="1" applyBorder="1" applyAlignment="1" applyProtection="1">
      <alignment horizontal="left" vertical="center"/>
      <protection locked="0"/>
    </xf>
    <xf numFmtId="0" fontId="18" fillId="8" borderId="55" xfId="2" applyFont="1" applyFill="1" applyBorder="1" applyAlignment="1" applyProtection="1">
      <alignment horizontal="left" vertical="center"/>
      <protection locked="0"/>
    </xf>
    <xf numFmtId="0" fontId="18" fillId="5" borderId="1" xfId="2" applyFont="1" applyFill="1" applyBorder="1" applyAlignment="1" applyProtection="1">
      <alignment horizontal="left" vertical="center"/>
      <protection locked="0"/>
    </xf>
    <xf numFmtId="0" fontId="18" fillId="5" borderId="55" xfId="2" applyFont="1" applyFill="1" applyBorder="1" applyAlignment="1" applyProtection="1">
      <alignment horizontal="left" vertical="center"/>
      <protection locked="0"/>
    </xf>
    <xf numFmtId="0" fontId="26" fillId="7" borderId="1" xfId="2" applyFont="1" applyFill="1" applyBorder="1" applyAlignment="1" applyProtection="1">
      <alignment horizontal="left" vertical="center"/>
      <protection locked="0"/>
    </xf>
    <xf numFmtId="0" fontId="26" fillId="7" borderId="3" xfId="2" applyFont="1" applyFill="1" applyBorder="1" applyAlignment="1" applyProtection="1">
      <alignment horizontal="left" vertical="center"/>
      <protection locked="0"/>
    </xf>
    <xf numFmtId="49" fontId="10" fillId="0" borderId="0" xfId="2" applyNumberFormat="1" applyAlignment="1" applyProtection="1">
      <alignment horizontal="left"/>
      <protection locked="0"/>
    </xf>
    <xf numFmtId="0" fontId="0" fillId="0" borderId="0" xfId="2" applyFont="1" applyAlignment="1" applyProtection="1">
      <alignment horizontal="left"/>
      <protection locked="0"/>
    </xf>
    <xf numFmtId="0" fontId="10" fillId="0" borderId="0" xfId="2" applyAlignment="1" applyProtection="1">
      <alignment horizontal="left"/>
      <protection locked="0"/>
    </xf>
    <xf numFmtId="49" fontId="0" fillId="0" borderId="0" xfId="2" applyNumberFormat="1" applyFont="1" applyAlignment="1" applyProtection="1">
      <alignment horizontal="left"/>
      <protection locked="0"/>
    </xf>
    <xf numFmtId="49" fontId="18" fillId="0" borderId="0" xfId="2" applyNumberFormat="1" applyFont="1" applyAlignment="1" applyProtection="1">
      <alignment horizontal="left"/>
      <protection locked="0"/>
    </xf>
    <xf numFmtId="49" fontId="10" fillId="0" borderId="0" xfId="2" applyNumberFormat="1" applyAlignment="1" applyProtection="1">
      <alignment horizontal="left" vertical="center" wrapText="1"/>
      <protection locked="0"/>
    </xf>
  </cellXfs>
  <cellStyles count="3">
    <cellStyle name="Normální" xfId="0" builtinId="0"/>
    <cellStyle name="normální_Čerpání dotací_Šrámkova" xfId="2" xr:uid="{4ECA4377-78A4-43C1-A813-26F4587D1BCC}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etra\Desktop\PR&#193;CE\PR&#193;CE\SZ%20Sever\Z&#225;v&#283;rky\2025\2.&#269;tvrtlet&#237;\S&#218;S%20Pln&#283;n&#237;%20rozpo&#269;tu%202.Q%202025.xlsx" TargetMode="External"/><Relationship Id="rId1" Type="http://schemas.openxmlformats.org/officeDocument/2006/relationships/externalLinkPath" Target="/Users/petra/Desktop/PR&#193;CE/PR&#193;CE/SZ%20Sever/Z&#225;v&#283;rky/2025/2.&#269;tvrtlet&#237;/S&#218;S%20Pln&#283;n&#237;%20rozpo&#269;tu%202.Q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omentář 2.Q 2025"/>
      <sheetName val="plnění rozpočtu 2.Q 2025"/>
    </sheetNames>
    <sheetDataSet>
      <sheetData sheetId="0">
        <row r="134">
          <cell r="C134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E7EC4-7C3A-4252-A8C4-953C9915B487}">
  <sheetPr>
    <pageSetUpPr fitToPage="1"/>
  </sheetPr>
  <dimension ref="A1:O40"/>
  <sheetViews>
    <sheetView tabSelected="1" zoomScale="90" zoomScaleNormal="90" workbookViewId="0">
      <selection activeCell="A10" sqref="A10"/>
    </sheetView>
  </sheetViews>
  <sheetFormatPr defaultRowHeight="15" x14ac:dyDescent="0.25"/>
  <cols>
    <col min="1" max="1" width="36.28515625" customWidth="1"/>
    <col min="2" max="2" width="8" customWidth="1"/>
    <col min="3" max="3" width="9.28515625" customWidth="1"/>
    <col min="4" max="4" width="7" customWidth="1"/>
    <col min="5" max="5" width="7.5703125" customWidth="1"/>
    <col min="6" max="6" width="62" customWidth="1"/>
  </cols>
  <sheetData>
    <row r="1" spans="1:6" x14ac:dyDescent="0.25">
      <c r="A1" s="187" t="s">
        <v>172</v>
      </c>
      <c r="B1" s="188"/>
      <c r="C1" s="188"/>
      <c r="D1" s="188"/>
      <c r="E1" s="188"/>
      <c r="F1" s="188"/>
    </row>
    <row r="2" spans="1:6" ht="16.5" x14ac:dyDescent="0.3">
      <c r="A2" s="189" t="s">
        <v>0</v>
      </c>
      <c r="B2" s="189"/>
      <c r="C2" s="189"/>
      <c r="D2" s="189"/>
      <c r="E2" s="189"/>
      <c r="F2" s="1"/>
    </row>
    <row r="3" spans="1:6" ht="15.75" thickBot="1" x14ac:dyDescent="0.3">
      <c r="A3" s="2"/>
      <c r="B3" s="3"/>
      <c r="C3" s="4"/>
      <c r="D3" s="5"/>
      <c r="E3" s="6"/>
      <c r="F3" s="7" t="s">
        <v>1</v>
      </c>
    </row>
    <row r="4" spans="1:6" x14ac:dyDescent="0.25">
      <c r="A4" s="190" t="s">
        <v>2</v>
      </c>
      <c r="B4" s="8" t="s">
        <v>3</v>
      </c>
      <c r="C4" s="8" t="s">
        <v>4</v>
      </c>
      <c r="D4" s="8" t="s">
        <v>5</v>
      </c>
      <c r="E4" s="192" t="s">
        <v>6</v>
      </c>
      <c r="F4" s="193"/>
    </row>
    <row r="5" spans="1:6" ht="15.75" thickBot="1" x14ac:dyDescent="0.3">
      <c r="A5" s="191"/>
      <c r="B5" s="9">
        <v>2025</v>
      </c>
      <c r="C5" s="10" t="s">
        <v>173</v>
      </c>
      <c r="D5" s="11" t="s">
        <v>7</v>
      </c>
      <c r="E5" s="194"/>
      <c r="F5" s="195"/>
    </row>
    <row r="6" spans="1:6" ht="15.75" thickTop="1" x14ac:dyDescent="0.25">
      <c r="A6" s="13" t="s">
        <v>43</v>
      </c>
      <c r="B6" s="14">
        <v>0</v>
      </c>
      <c r="C6" s="15">
        <v>0</v>
      </c>
      <c r="D6" s="12">
        <f t="shared" ref="D6:D12" si="0">IF(B6=0,0,C6/B6*100)</f>
        <v>0</v>
      </c>
      <c r="E6" s="196"/>
      <c r="F6" s="197"/>
    </row>
    <row r="7" spans="1:6" x14ac:dyDescent="0.25">
      <c r="A7" s="16" t="s">
        <v>8</v>
      </c>
      <c r="B7" s="17">
        <v>6900</v>
      </c>
      <c r="C7" s="18">
        <v>3294.4</v>
      </c>
      <c r="D7" s="19">
        <f t="shared" si="0"/>
        <v>47.744927536231884</v>
      </c>
      <c r="E7" s="196" t="s">
        <v>175</v>
      </c>
      <c r="F7" s="197"/>
    </row>
    <row r="8" spans="1:6" x14ac:dyDescent="0.25">
      <c r="A8" s="20" t="s">
        <v>186</v>
      </c>
      <c r="B8" s="21">
        <v>0</v>
      </c>
      <c r="C8" s="22">
        <v>0</v>
      </c>
      <c r="D8" s="23">
        <f t="shared" si="0"/>
        <v>0</v>
      </c>
      <c r="E8" s="198"/>
      <c r="F8" s="199"/>
    </row>
    <row r="9" spans="1:6" x14ac:dyDescent="0.25">
      <c r="A9" s="13" t="s">
        <v>187</v>
      </c>
      <c r="B9" s="14">
        <v>255</v>
      </c>
      <c r="C9" s="24">
        <v>165</v>
      </c>
      <c r="D9" s="12">
        <f t="shared" si="0"/>
        <v>64.705882352941174</v>
      </c>
      <c r="E9" s="200" t="s">
        <v>176</v>
      </c>
      <c r="F9" s="201"/>
    </row>
    <row r="10" spans="1:6" x14ac:dyDescent="0.25">
      <c r="A10" s="25" t="s">
        <v>9</v>
      </c>
      <c r="B10" s="26"/>
      <c r="C10" s="26"/>
      <c r="D10" s="26"/>
      <c r="E10" s="26"/>
      <c r="F10" s="27"/>
    </row>
    <row r="11" spans="1:6" x14ac:dyDescent="0.25">
      <c r="A11" s="28" t="s">
        <v>10</v>
      </c>
      <c r="B11" s="14">
        <v>0</v>
      </c>
      <c r="C11" s="18">
        <f>'[1]komentář 2.Q 2025'!C35/1000</f>
        <v>0</v>
      </c>
      <c r="D11" s="29">
        <f t="shared" si="0"/>
        <v>0</v>
      </c>
      <c r="E11" s="185" t="s">
        <v>44</v>
      </c>
      <c r="F11" s="186"/>
    </row>
    <row r="12" spans="1:6" x14ac:dyDescent="0.25">
      <c r="A12" s="28" t="s">
        <v>11</v>
      </c>
      <c r="B12" s="14">
        <v>0</v>
      </c>
      <c r="C12" s="18">
        <v>0</v>
      </c>
      <c r="D12" s="29">
        <f t="shared" si="0"/>
        <v>0</v>
      </c>
      <c r="E12" s="185" t="s">
        <v>45</v>
      </c>
      <c r="F12" s="186"/>
    </row>
    <row r="13" spans="1:6" x14ac:dyDescent="0.25">
      <c r="A13" s="30" t="s">
        <v>12</v>
      </c>
      <c r="B13" s="14">
        <v>0</v>
      </c>
      <c r="C13" s="31">
        <v>0</v>
      </c>
      <c r="D13" s="29">
        <f>IF(B13=0,0,C13/B13*100)</f>
        <v>0</v>
      </c>
      <c r="E13" s="185" t="s">
        <v>46</v>
      </c>
      <c r="F13" s="186"/>
    </row>
    <row r="14" spans="1:6" x14ac:dyDescent="0.25">
      <c r="A14" s="32" t="s">
        <v>13</v>
      </c>
      <c r="B14" s="14">
        <v>6800</v>
      </c>
      <c r="C14" s="18">
        <v>3449</v>
      </c>
      <c r="D14" s="29">
        <f>IF(B14=0,0,C14/B14*100)</f>
        <v>50.720588235294116</v>
      </c>
      <c r="E14" s="185" t="s">
        <v>177</v>
      </c>
      <c r="F14" s="186"/>
    </row>
    <row r="15" spans="1:6" x14ac:dyDescent="0.25">
      <c r="A15" s="33" t="s">
        <v>14</v>
      </c>
      <c r="B15" s="14">
        <v>75</v>
      </c>
      <c r="C15" s="18">
        <v>0</v>
      </c>
      <c r="D15" s="29">
        <f>IF(B15=0,0,C15/B15*100)</f>
        <v>0</v>
      </c>
      <c r="E15" s="185" t="s">
        <v>47</v>
      </c>
      <c r="F15" s="186"/>
    </row>
    <row r="16" spans="1:6" ht="17.25" thickBot="1" x14ac:dyDescent="0.35">
      <c r="A16" s="34" t="s">
        <v>15</v>
      </c>
      <c r="B16" s="35">
        <f>SUM(B6:B15)</f>
        <v>14030</v>
      </c>
      <c r="C16" s="36">
        <f>SUM(C6:C15)</f>
        <v>6908.4</v>
      </c>
      <c r="D16" s="37">
        <f>IF(B16=0,0,C16/B16*100)</f>
        <v>49.24019957234497</v>
      </c>
      <c r="E16" s="208"/>
      <c r="F16" s="209"/>
    </row>
    <row r="17" spans="1:15" x14ac:dyDescent="0.25">
      <c r="A17" s="39" t="s">
        <v>48</v>
      </c>
      <c r="B17" s="14">
        <v>0</v>
      </c>
      <c r="C17" s="15">
        <v>0</v>
      </c>
      <c r="D17" s="38">
        <f t="shared" ref="D17:D31" si="1">IF(B17=0,0,C17/B17*100)</f>
        <v>0</v>
      </c>
      <c r="E17" s="202"/>
      <c r="F17" s="203"/>
    </row>
    <row r="18" spans="1:15" x14ac:dyDescent="0.25">
      <c r="A18" s="40" t="s">
        <v>16</v>
      </c>
      <c r="B18" s="41">
        <v>0</v>
      </c>
      <c r="C18" s="42">
        <v>0</v>
      </c>
      <c r="D18" s="43">
        <f t="shared" si="1"/>
        <v>0</v>
      </c>
      <c r="E18" s="202"/>
      <c r="F18" s="203"/>
    </row>
    <row r="19" spans="1:15" x14ac:dyDescent="0.25">
      <c r="A19" s="40" t="s">
        <v>17</v>
      </c>
      <c r="B19" s="41">
        <v>6800</v>
      </c>
      <c r="C19" s="44">
        <v>3449</v>
      </c>
      <c r="D19" s="43">
        <f t="shared" si="1"/>
        <v>50.720588235294116</v>
      </c>
      <c r="E19" s="202" t="s">
        <v>184</v>
      </c>
      <c r="F19" s="203"/>
    </row>
    <row r="20" spans="1:15" x14ac:dyDescent="0.25">
      <c r="A20" s="45" t="s">
        <v>18</v>
      </c>
      <c r="B20" s="46">
        <v>6900</v>
      </c>
      <c r="C20" s="47">
        <v>0</v>
      </c>
      <c r="D20" s="38">
        <f t="shared" si="1"/>
        <v>0</v>
      </c>
      <c r="E20" s="204"/>
      <c r="F20" s="205"/>
    </row>
    <row r="21" spans="1:15" x14ac:dyDescent="0.25">
      <c r="A21" s="48" t="s">
        <v>19</v>
      </c>
      <c r="B21" s="21">
        <v>0</v>
      </c>
      <c r="C21" s="49">
        <v>0</v>
      </c>
      <c r="D21" s="50">
        <f t="shared" si="1"/>
        <v>0</v>
      </c>
      <c r="E21" s="198" t="s">
        <v>49</v>
      </c>
      <c r="F21" s="199"/>
    </row>
    <row r="22" spans="1:15" x14ac:dyDescent="0.25">
      <c r="A22" s="51" t="s">
        <v>20</v>
      </c>
      <c r="B22" s="52">
        <v>6900</v>
      </c>
      <c r="C22" s="53">
        <f>SUM(C23:C30)</f>
        <v>3294.4000000000005</v>
      </c>
      <c r="D22" s="43">
        <f t="shared" si="1"/>
        <v>47.744927536231891</v>
      </c>
      <c r="E22" s="206"/>
      <c r="F22" s="207"/>
    </row>
    <row r="23" spans="1:15" ht="14.45" customHeight="1" x14ac:dyDescent="0.25">
      <c r="A23" s="215" t="s">
        <v>42</v>
      </c>
      <c r="B23" s="218">
        <v>1915</v>
      </c>
      <c r="C23" s="221">
        <v>1523.7</v>
      </c>
      <c r="D23" s="222">
        <f t="shared" si="1"/>
        <v>79.566579634464745</v>
      </c>
      <c r="E23" s="225" t="s">
        <v>180</v>
      </c>
      <c r="F23" s="226"/>
    </row>
    <row r="24" spans="1:15" ht="14.45" customHeight="1" x14ac:dyDescent="0.25">
      <c r="A24" s="216"/>
      <c r="B24" s="219"/>
      <c r="C24" s="219"/>
      <c r="D24" s="223"/>
      <c r="E24" s="227"/>
      <c r="F24" s="228"/>
    </row>
    <row r="25" spans="1:15" ht="14.45" customHeight="1" x14ac:dyDescent="0.25">
      <c r="A25" s="216"/>
      <c r="B25" s="219"/>
      <c r="C25" s="219"/>
      <c r="D25" s="223"/>
      <c r="E25" s="227"/>
      <c r="F25" s="228"/>
    </row>
    <row r="26" spans="1:15" ht="14.45" customHeight="1" x14ac:dyDescent="0.25">
      <c r="A26" s="217"/>
      <c r="B26" s="220"/>
      <c r="C26" s="220"/>
      <c r="D26" s="224"/>
      <c r="E26" s="229"/>
      <c r="F26" s="230"/>
    </row>
    <row r="27" spans="1:15" x14ac:dyDescent="0.25">
      <c r="A27" s="45" t="s">
        <v>41</v>
      </c>
      <c r="B27" s="14">
        <v>3835</v>
      </c>
      <c r="C27" s="54">
        <v>1600.9</v>
      </c>
      <c r="D27" s="38">
        <f t="shared" si="1"/>
        <v>41.744458930899611</v>
      </c>
      <c r="E27" s="231" t="s">
        <v>178</v>
      </c>
      <c r="F27" s="232"/>
    </row>
    <row r="28" spans="1:15" x14ac:dyDescent="0.25">
      <c r="A28" s="55" t="s">
        <v>21</v>
      </c>
      <c r="B28" s="14">
        <v>450</v>
      </c>
      <c r="C28" s="31">
        <v>169.8</v>
      </c>
      <c r="D28" s="38">
        <f t="shared" si="1"/>
        <v>37.733333333333334</v>
      </c>
      <c r="E28" s="233" t="s">
        <v>179</v>
      </c>
      <c r="F28" s="234"/>
    </row>
    <row r="29" spans="1:15" x14ac:dyDescent="0.25">
      <c r="A29" s="55" t="s">
        <v>22</v>
      </c>
      <c r="B29" s="14">
        <v>75</v>
      </c>
      <c r="C29" s="31">
        <v>0</v>
      </c>
      <c r="D29" s="38">
        <f t="shared" si="1"/>
        <v>0</v>
      </c>
      <c r="E29" s="233" t="s">
        <v>183</v>
      </c>
      <c r="F29" s="234"/>
    </row>
    <row r="30" spans="1:15" x14ac:dyDescent="0.25">
      <c r="A30" s="39" t="s">
        <v>23</v>
      </c>
      <c r="B30" s="14">
        <v>255</v>
      </c>
      <c r="C30" s="31">
        <f>'[1]komentář 2.Q 2025'!C134/1000</f>
        <v>0</v>
      </c>
      <c r="D30" s="38">
        <f t="shared" si="1"/>
        <v>0</v>
      </c>
      <c r="E30" s="202" t="s">
        <v>185</v>
      </c>
      <c r="F30" s="203"/>
    </row>
    <row r="31" spans="1:15" ht="17.25" thickBot="1" x14ac:dyDescent="0.35">
      <c r="A31" s="34" t="s">
        <v>24</v>
      </c>
      <c r="B31" s="35">
        <f>SUM(B17:B20)+B29+B30</f>
        <v>14030</v>
      </c>
      <c r="C31" s="36">
        <f>SUM(C19+C22)</f>
        <v>6743.4000000000005</v>
      </c>
      <c r="D31" s="56">
        <f t="shared" si="1"/>
        <v>48.064148253741983</v>
      </c>
      <c r="E31" s="210"/>
      <c r="F31" s="211"/>
    </row>
    <row r="32" spans="1:15" ht="17.25" thickBot="1" x14ac:dyDescent="0.35">
      <c r="A32" s="57" t="s">
        <v>25</v>
      </c>
      <c r="B32" s="58" t="s">
        <v>26</v>
      </c>
      <c r="C32" s="59">
        <f>C16-C31</f>
        <v>164.99999999999909</v>
      </c>
      <c r="D32" s="60" t="s">
        <v>26</v>
      </c>
      <c r="E32" s="212"/>
      <c r="F32" s="213"/>
      <c r="O32" s="76"/>
    </row>
    <row r="33" spans="1:6" x14ac:dyDescent="0.25">
      <c r="A33" s="61" t="s">
        <v>27</v>
      </c>
      <c r="B33" s="62" t="s">
        <v>28</v>
      </c>
      <c r="C33" s="63" t="s">
        <v>29</v>
      </c>
      <c r="D33" s="63" t="s">
        <v>30</v>
      </c>
      <c r="E33" s="64">
        <v>45930</v>
      </c>
      <c r="F33" s="65"/>
    </row>
    <row r="34" spans="1:6" x14ac:dyDescent="0.25">
      <c r="A34" s="39" t="s">
        <v>31</v>
      </c>
      <c r="B34" s="66">
        <v>0</v>
      </c>
      <c r="C34" s="66">
        <v>0</v>
      </c>
      <c r="D34" s="66">
        <v>0</v>
      </c>
      <c r="E34" s="67">
        <f>SUM(B34+C34-D34)</f>
        <v>0</v>
      </c>
      <c r="F34" s="68"/>
    </row>
    <row r="35" spans="1:6" x14ac:dyDescent="0.25">
      <c r="A35" s="39" t="s">
        <v>32</v>
      </c>
      <c r="B35" s="66">
        <v>0</v>
      </c>
      <c r="C35" s="66">
        <v>11.2</v>
      </c>
      <c r="D35" s="66">
        <v>0</v>
      </c>
      <c r="E35" s="67">
        <f>SUM(B35+C35-D35)</f>
        <v>11.2</v>
      </c>
      <c r="F35" s="69" t="s">
        <v>33</v>
      </c>
    </row>
    <row r="36" spans="1:6" ht="17.45" customHeight="1" x14ac:dyDescent="0.25">
      <c r="A36" s="70" t="s">
        <v>34</v>
      </c>
      <c r="B36" s="71">
        <v>0</v>
      </c>
      <c r="C36" s="71">
        <v>0</v>
      </c>
      <c r="D36" s="71">
        <v>0</v>
      </c>
      <c r="E36" s="72">
        <f>SUM(B36+C36-D36)</f>
        <v>0</v>
      </c>
      <c r="F36" s="184">
        <v>0</v>
      </c>
    </row>
    <row r="37" spans="1:6" ht="15.6" customHeight="1" thickBot="1" x14ac:dyDescent="0.3">
      <c r="A37" s="70" t="s">
        <v>35</v>
      </c>
      <c r="B37" s="71">
        <v>0</v>
      </c>
      <c r="C37" s="71">
        <v>5169.8</v>
      </c>
      <c r="D37" s="71">
        <v>3449</v>
      </c>
      <c r="E37" s="72">
        <f>SUM(B37+C37-D37)</f>
        <v>1720.8000000000002</v>
      </c>
      <c r="F37" s="73" t="s">
        <v>181</v>
      </c>
    </row>
    <row r="38" spans="1:6" x14ac:dyDescent="0.25">
      <c r="A38" s="214" t="s">
        <v>36</v>
      </c>
      <c r="B38" s="214"/>
      <c r="C38" s="214"/>
      <c r="D38" s="214"/>
      <c r="E38" s="214"/>
      <c r="F38" s="214"/>
    </row>
    <row r="39" spans="1:6" x14ac:dyDescent="0.25">
      <c r="A39" s="74" t="s">
        <v>37</v>
      </c>
      <c r="B39" s="74"/>
      <c r="C39" s="74"/>
      <c r="D39" s="74"/>
      <c r="E39" s="74"/>
      <c r="F39" s="74"/>
    </row>
    <row r="40" spans="1:6" x14ac:dyDescent="0.25">
      <c r="A40" s="75" t="s">
        <v>182</v>
      </c>
      <c r="B40" s="75"/>
      <c r="C40" s="75" t="s">
        <v>38</v>
      </c>
      <c r="D40" s="75" t="s">
        <v>39</v>
      </c>
      <c r="E40" s="75"/>
      <c r="F40" s="75" t="s">
        <v>40</v>
      </c>
    </row>
  </sheetData>
  <mergeCells count="32">
    <mergeCell ref="E30:F30"/>
    <mergeCell ref="E31:F31"/>
    <mergeCell ref="E32:F32"/>
    <mergeCell ref="A38:F38"/>
    <mergeCell ref="A23:A26"/>
    <mergeCell ref="B23:B26"/>
    <mergeCell ref="C23:C26"/>
    <mergeCell ref="D23:D26"/>
    <mergeCell ref="E23:F26"/>
    <mergeCell ref="E27:F27"/>
    <mergeCell ref="E28:F28"/>
    <mergeCell ref="E29:F29"/>
    <mergeCell ref="E19:F19"/>
    <mergeCell ref="E20:F20"/>
    <mergeCell ref="E21:F21"/>
    <mergeCell ref="E22:F22"/>
    <mergeCell ref="E14:F14"/>
    <mergeCell ref="E15:F15"/>
    <mergeCell ref="E16:F16"/>
    <mergeCell ref="E17:F17"/>
    <mergeCell ref="E18:F18"/>
    <mergeCell ref="E13:F13"/>
    <mergeCell ref="A1:F1"/>
    <mergeCell ref="A2:E2"/>
    <mergeCell ref="A4:A5"/>
    <mergeCell ref="E4:F5"/>
    <mergeCell ref="E6:F6"/>
    <mergeCell ref="E7:F7"/>
    <mergeCell ref="E8:F8"/>
    <mergeCell ref="E9:F9"/>
    <mergeCell ref="E11:F11"/>
    <mergeCell ref="E12:F12"/>
  </mergeCells>
  <pageMargins left="0.7" right="0.7" top="0.78740157499999996" bottom="0.78740157499999996" header="0.3" footer="0.3"/>
  <pageSetup paperSize="9" scale="81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AC45D-99F7-4627-93A1-874B9745A634}">
  <dimension ref="A1:XFD128"/>
  <sheetViews>
    <sheetView topLeftCell="A85" zoomScale="80" zoomScaleNormal="80" workbookViewId="0">
      <selection activeCell="I21" sqref="I21"/>
    </sheetView>
  </sheetViews>
  <sheetFormatPr defaultRowHeight="15" x14ac:dyDescent="0.25"/>
  <cols>
    <col min="1" max="1" width="22.85546875" customWidth="1"/>
    <col min="2" max="2" width="49.7109375" customWidth="1"/>
    <col min="3" max="3" width="12.5703125" customWidth="1"/>
  </cols>
  <sheetData>
    <row r="1" spans="1:3" ht="15.75" thickBot="1" x14ac:dyDescent="0.3">
      <c r="A1" s="237" t="s">
        <v>153</v>
      </c>
      <c r="B1" s="238"/>
      <c r="C1" s="239"/>
    </row>
    <row r="2" spans="1:3" ht="15.75" thickBot="1" x14ac:dyDescent="0.3">
      <c r="A2" s="77"/>
      <c r="B2" s="78"/>
      <c r="C2" s="79" t="s">
        <v>50</v>
      </c>
    </row>
    <row r="3" spans="1:3" ht="15.75" thickBot="1" x14ac:dyDescent="0.3">
      <c r="A3" s="240" t="s">
        <v>174</v>
      </c>
      <c r="B3" s="241"/>
      <c r="C3" s="242"/>
    </row>
    <row r="4" spans="1:3" ht="15.75" thickBot="1" x14ac:dyDescent="0.3">
      <c r="A4" s="80"/>
      <c r="B4" s="80"/>
      <c r="C4" s="81"/>
    </row>
    <row r="5" spans="1:3" x14ac:dyDescent="0.25">
      <c r="A5" s="82" t="s">
        <v>51</v>
      </c>
      <c r="B5" s="83" t="s">
        <v>52</v>
      </c>
      <c r="C5" s="84" t="s">
        <v>53</v>
      </c>
    </row>
    <row r="6" spans="1:3" x14ac:dyDescent="0.25">
      <c r="A6" s="85" t="s">
        <v>54</v>
      </c>
      <c r="B6" s="86" t="s">
        <v>55</v>
      </c>
      <c r="C6" s="87">
        <v>3294396</v>
      </c>
    </row>
    <row r="7" spans="1:3" x14ac:dyDescent="0.25">
      <c r="A7" s="88"/>
      <c r="B7" s="89" t="s">
        <v>56</v>
      </c>
      <c r="C7" s="87">
        <v>0</v>
      </c>
    </row>
    <row r="8" spans="1:3" x14ac:dyDescent="0.25">
      <c r="A8" s="88"/>
      <c r="B8" s="89" t="s">
        <v>57</v>
      </c>
      <c r="C8" s="87">
        <v>0</v>
      </c>
    </row>
    <row r="9" spans="1:3" x14ac:dyDescent="0.25">
      <c r="A9" s="88"/>
      <c r="B9" s="89" t="s">
        <v>58</v>
      </c>
      <c r="C9" s="87">
        <v>0</v>
      </c>
    </row>
    <row r="10" spans="1:3" ht="15.75" thickBot="1" x14ac:dyDescent="0.3">
      <c r="A10" s="90"/>
      <c r="B10" s="91" t="s">
        <v>59</v>
      </c>
      <c r="C10" s="92">
        <f>SUM(C6:C9)</f>
        <v>3294396</v>
      </c>
    </row>
    <row r="11" spans="1:3" x14ac:dyDescent="0.25">
      <c r="A11" s="88" t="s">
        <v>155</v>
      </c>
      <c r="B11" s="95" t="s">
        <v>60</v>
      </c>
      <c r="C11" s="94">
        <v>0</v>
      </c>
    </row>
    <row r="12" spans="1:3" x14ac:dyDescent="0.25">
      <c r="A12" s="97"/>
      <c r="B12" s="95" t="s">
        <v>61</v>
      </c>
      <c r="C12" s="96">
        <v>0</v>
      </c>
    </row>
    <row r="13" spans="1:3" x14ac:dyDescent="0.25">
      <c r="A13" s="97"/>
      <c r="B13" s="98" t="s">
        <v>62</v>
      </c>
      <c r="C13" s="243">
        <v>1</v>
      </c>
    </row>
    <row r="14" spans="1:3" x14ac:dyDescent="0.25">
      <c r="A14" s="97"/>
      <c r="B14" s="100" t="s">
        <v>171</v>
      </c>
      <c r="C14" s="244"/>
    </row>
    <row r="15" spans="1:3" x14ac:dyDescent="0.25">
      <c r="A15" s="97"/>
      <c r="B15" s="100" t="s">
        <v>63</v>
      </c>
      <c r="C15" s="244"/>
    </row>
    <row r="16" spans="1:3" x14ac:dyDescent="0.25">
      <c r="A16" s="97"/>
      <c r="B16" s="100" t="s">
        <v>154</v>
      </c>
      <c r="C16" s="245"/>
    </row>
    <row r="17" spans="1:3" ht="15.75" thickBot="1" x14ac:dyDescent="0.3">
      <c r="A17" s="101"/>
      <c r="B17" s="91" t="s">
        <v>64</v>
      </c>
      <c r="C17" s="92">
        <f>SUM(C11:C16)</f>
        <v>1</v>
      </c>
    </row>
    <row r="18" spans="1:3" x14ac:dyDescent="0.25">
      <c r="A18" s="102" t="s">
        <v>156</v>
      </c>
      <c r="B18" s="89" t="s">
        <v>157</v>
      </c>
      <c r="C18" s="103">
        <v>165000</v>
      </c>
    </row>
    <row r="19" spans="1:3" x14ac:dyDescent="0.25">
      <c r="A19" s="97"/>
      <c r="B19" s="95" t="s">
        <v>65</v>
      </c>
      <c r="C19" s="87">
        <v>0</v>
      </c>
    </row>
    <row r="20" spans="1:3" x14ac:dyDescent="0.25">
      <c r="A20" s="97"/>
      <c r="B20" s="95" t="s">
        <v>66</v>
      </c>
      <c r="C20" s="87">
        <v>0</v>
      </c>
    </row>
    <row r="21" spans="1:3" ht="15.75" thickBot="1" x14ac:dyDescent="0.3">
      <c r="A21" s="105"/>
      <c r="B21" s="91" t="s">
        <v>158</v>
      </c>
      <c r="C21" s="92">
        <f>SUM(C18:C20)</f>
        <v>165000</v>
      </c>
    </row>
    <row r="22" spans="1:3" x14ac:dyDescent="0.25">
      <c r="A22" s="106" t="s">
        <v>67</v>
      </c>
      <c r="B22" s="104" t="s">
        <v>68</v>
      </c>
      <c r="C22" s="94">
        <v>0</v>
      </c>
    </row>
    <row r="23" spans="1:3" x14ac:dyDescent="0.25">
      <c r="A23" s="107" t="s">
        <v>69</v>
      </c>
      <c r="B23" s="95" t="s">
        <v>70</v>
      </c>
      <c r="C23" s="96">
        <v>0</v>
      </c>
    </row>
    <row r="24" spans="1:3" x14ac:dyDescent="0.25">
      <c r="A24" s="108" t="s">
        <v>71</v>
      </c>
      <c r="B24" s="109" t="s">
        <v>72</v>
      </c>
      <c r="C24" s="110">
        <v>0</v>
      </c>
    </row>
    <row r="25" spans="1:3" x14ac:dyDescent="0.25">
      <c r="A25" s="111"/>
      <c r="B25" s="109" t="s">
        <v>73</v>
      </c>
      <c r="C25" s="110">
        <v>0</v>
      </c>
    </row>
    <row r="26" spans="1:3" x14ac:dyDescent="0.25">
      <c r="A26" s="112"/>
      <c r="B26" s="109" t="s">
        <v>74</v>
      </c>
      <c r="C26" s="110">
        <v>0</v>
      </c>
    </row>
    <row r="27" spans="1:3" x14ac:dyDescent="0.25">
      <c r="A27" s="107" t="s">
        <v>75</v>
      </c>
      <c r="B27" s="113" t="s">
        <v>76</v>
      </c>
      <c r="C27" s="110">
        <v>0</v>
      </c>
    </row>
    <row r="28" spans="1:3" ht="15" customHeight="1" x14ac:dyDescent="0.25">
      <c r="A28" s="114" t="s">
        <v>77</v>
      </c>
      <c r="B28" s="115" t="s">
        <v>168</v>
      </c>
      <c r="C28" s="116">
        <v>3448981</v>
      </c>
    </row>
    <row r="29" spans="1:3" x14ac:dyDescent="0.25">
      <c r="A29" s="246" t="s">
        <v>78</v>
      </c>
      <c r="B29" s="247"/>
      <c r="C29" s="116">
        <v>0</v>
      </c>
    </row>
    <row r="30" spans="1:3" ht="15.75" thickBot="1" x14ac:dyDescent="0.3">
      <c r="A30" s="248" t="s">
        <v>79</v>
      </c>
      <c r="B30" s="249"/>
      <c r="C30" s="116">
        <v>0</v>
      </c>
    </row>
    <row r="31" spans="1:3" ht="15.75" thickBot="1" x14ac:dyDescent="0.3">
      <c r="A31" s="235" t="s">
        <v>15</v>
      </c>
      <c r="B31" s="236"/>
      <c r="C31" s="117">
        <f>C10+C17+C21+C22+C23+C24+C25+C26+C27+C28+C29+C30</f>
        <v>6908378</v>
      </c>
    </row>
    <row r="32" spans="1:3" ht="15.75" thickBot="1" x14ac:dyDescent="0.3">
      <c r="A32" s="118"/>
      <c r="B32" s="78"/>
      <c r="C32" s="119"/>
    </row>
    <row r="33" spans="1:3" ht="15.75" thickBot="1" x14ac:dyDescent="0.3">
      <c r="A33" s="120" t="s">
        <v>80</v>
      </c>
      <c r="B33" s="83" t="s">
        <v>52</v>
      </c>
      <c r="C33" s="121" t="s">
        <v>81</v>
      </c>
    </row>
    <row r="34" spans="1:3" x14ac:dyDescent="0.25">
      <c r="A34" s="122" t="s">
        <v>82</v>
      </c>
      <c r="B34" s="255" t="s">
        <v>159</v>
      </c>
      <c r="C34" s="257">
        <v>0</v>
      </c>
    </row>
    <row r="35" spans="1:3" x14ac:dyDescent="0.25">
      <c r="A35" s="123" t="s">
        <v>83</v>
      </c>
      <c r="B35" s="256"/>
      <c r="C35" s="258"/>
    </row>
    <row r="36" spans="1:3" x14ac:dyDescent="0.25">
      <c r="A36" s="124" t="s">
        <v>84</v>
      </c>
      <c r="B36" s="259" t="s">
        <v>85</v>
      </c>
      <c r="C36" s="261">
        <v>3448981</v>
      </c>
    </row>
    <row r="37" spans="1:3" ht="15.75" thickBot="1" x14ac:dyDescent="0.3">
      <c r="A37" s="125" t="s">
        <v>86</v>
      </c>
      <c r="B37" s="260"/>
      <c r="C37" s="262"/>
    </row>
    <row r="38" spans="1:3" ht="15.75" thickBot="1" x14ac:dyDescent="0.3">
      <c r="A38" s="263" t="s">
        <v>87</v>
      </c>
      <c r="B38" s="264"/>
      <c r="C38" s="265"/>
    </row>
    <row r="39" spans="1:3" ht="25.5" x14ac:dyDescent="0.25">
      <c r="A39" s="177" t="s">
        <v>88</v>
      </c>
      <c r="B39" s="126" t="s">
        <v>89</v>
      </c>
      <c r="C39" s="116">
        <v>0</v>
      </c>
    </row>
    <row r="40" spans="1:3" x14ac:dyDescent="0.25">
      <c r="A40" s="178"/>
      <c r="B40" s="109" t="s">
        <v>90</v>
      </c>
      <c r="C40" s="116">
        <v>0</v>
      </c>
    </row>
    <row r="41" spans="1:3" ht="14.45" customHeight="1" thickBot="1" x14ac:dyDescent="0.3">
      <c r="A41" s="178"/>
      <c r="B41" s="113" t="s">
        <v>160</v>
      </c>
      <c r="C41" s="116">
        <v>0</v>
      </c>
    </row>
    <row r="42" spans="1:3" ht="15.75" thickBot="1" x14ac:dyDescent="0.3">
      <c r="A42" s="182" t="s">
        <v>91</v>
      </c>
      <c r="B42" s="181" t="s">
        <v>92</v>
      </c>
      <c r="C42" s="99">
        <v>0</v>
      </c>
    </row>
    <row r="43" spans="1:3" ht="15.75" thickBot="1" x14ac:dyDescent="0.3">
      <c r="A43" s="182" t="s">
        <v>161</v>
      </c>
      <c r="B43" s="180" t="s">
        <v>93</v>
      </c>
      <c r="C43" s="130">
        <v>0</v>
      </c>
    </row>
    <row r="44" spans="1:3" ht="15.75" thickBot="1" x14ac:dyDescent="0.3">
      <c r="A44" s="179" t="s">
        <v>94</v>
      </c>
      <c r="B44" s="128" t="s">
        <v>95</v>
      </c>
      <c r="C44" s="131">
        <v>0</v>
      </c>
    </row>
    <row r="45" spans="1:3" ht="15.75" thickBot="1" x14ac:dyDescent="0.3">
      <c r="A45" s="250" t="s">
        <v>96</v>
      </c>
      <c r="B45" s="251"/>
      <c r="C45" s="132">
        <f>SUM(C39:C44)</f>
        <v>0</v>
      </c>
    </row>
    <row r="46" spans="1:3" ht="15.75" thickBot="1" x14ac:dyDescent="0.3">
      <c r="A46" s="252" t="s">
        <v>97</v>
      </c>
      <c r="B46" s="253"/>
      <c r="C46" s="254"/>
    </row>
    <row r="47" spans="1:3" x14ac:dyDescent="0.25">
      <c r="A47" s="122" t="s">
        <v>98</v>
      </c>
      <c r="B47" s="255" t="s">
        <v>167</v>
      </c>
      <c r="C47" s="257">
        <v>797657</v>
      </c>
    </row>
    <row r="48" spans="1:3" x14ac:dyDescent="0.25">
      <c r="A48" s="133" t="s">
        <v>99</v>
      </c>
      <c r="B48" s="256"/>
      <c r="C48" s="258"/>
    </row>
    <row r="49" spans="1:3" x14ac:dyDescent="0.25">
      <c r="A49" s="134" t="s">
        <v>100</v>
      </c>
      <c r="B49" s="135"/>
      <c r="C49" s="136"/>
    </row>
    <row r="50" spans="1:3" ht="15.75" thickBot="1" x14ac:dyDescent="0.3">
      <c r="A50" s="125"/>
      <c r="B50" s="137" t="s">
        <v>101</v>
      </c>
      <c r="C50" s="138">
        <f>SUM(C47:C49)</f>
        <v>797657</v>
      </c>
    </row>
    <row r="51" spans="1:3" x14ac:dyDescent="0.25">
      <c r="A51" s="122" t="s">
        <v>102</v>
      </c>
      <c r="B51" s="139" t="s">
        <v>103</v>
      </c>
      <c r="C51" s="140">
        <v>40246</v>
      </c>
    </row>
    <row r="52" spans="1:3" x14ac:dyDescent="0.25">
      <c r="A52" s="134" t="s">
        <v>100</v>
      </c>
      <c r="B52" s="141" t="s">
        <v>104</v>
      </c>
      <c r="C52" s="142">
        <v>12823</v>
      </c>
    </row>
    <row r="53" spans="1:3" x14ac:dyDescent="0.25">
      <c r="A53" s="143"/>
      <c r="B53" s="141" t="s">
        <v>105</v>
      </c>
      <c r="C53" s="142">
        <v>0</v>
      </c>
    </row>
    <row r="54" spans="1:3" x14ac:dyDescent="0.25">
      <c r="A54" s="143"/>
      <c r="B54" s="141" t="s">
        <v>106</v>
      </c>
      <c r="C54" s="142">
        <v>0</v>
      </c>
    </row>
    <row r="55" spans="1:3" ht="15.75" thickBot="1" x14ac:dyDescent="0.3">
      <c r="A55" s="144"/>
      <c r="B55" s="137" t="s">
        <v>107</v>
      </c>
      <c r="C55" s="138">
        <f>SUM(C51:C54)</f>
        <v>53069</v>
      </c>
    </row>
    <row r="56" spans="1:3" x14ac:dyDescent="0.25">
      <c r="A56" s="122" t="s">
        <v>108</v>
      </c>
      <c r="B56" s="267" t="s">
        <v>162</v>
      </c>
      <c r="C56" s="257">
        <v>125916</v>
      </c>
    </row>
    <row r="57" spans="1:3" x14ac:dyDescent="0.25">
      <c r="A57" s="134" t="s">
        <v>100</v>
      </c>
      <c r="B57" s="268"/>
      <c r="C57" s="258"/>
    </row>
    <row r="58" spans="1:3" ht="15.75" thickBot="1" x14ac:dyDescent="0.3">
      <c r="A58" s="125"/>
      <c r="B58" s="145" t="s">
        <v>109</v>
      </c>
      <c r="C58" s="146">
        <f>SUM(C56:C57)</f>
        <v>125916</v>
      </c>
    </row>
    <row r="59" spans="1:3" x14ac:dyDescent="0.25">
      <c r="A59" s="123"/>
      <c r="B59" s="141" t="s">
        <v>110</v>
      </c>
      <c r="C59" s="147">
        <v>0</v>
      </c>
    </row>
    <row r="60" spans="1:3" x14ac:dyDescent="0.25">
      <c r="A60" s="123"/>
      <c r="B60" s="148" t="s">
        <v>111</v>
      </c>
      <c r="C60" s="149">
        <v>0</v>
      </c>
    </row>
    <row r="61" spans="1:3" x14ac:dyDescent="0.25">
      <c r="A61" s="123" t="s">
        <v>112</v>
      </c>
      <c r="B61" s="135" t="s">
        <v>113</v>
      </c>
      <c r="C61" s="142">
        <v>295</v>
      </c>
    </row>
    <row r="62" spans="1:3" x14ac:dyDescent="0.25">
      <c r="A62" s="134" t="s">
        <v>100</v>
      </c>
      <c r="B62" s="141" t="s">
        <v>114</v>
      </c>
      <c r="C62" s="142">
        <v>18969</v>
      </c>
    </row>
    <row r="63" spans="1:3" x14ac:dyDescent="0.25">
      <c r="A63" s="123"/>
      <c r="B63" s="141" t="s">
        <v>170</v>
      </c>
      <c r="C63" s="142">
        <v>59050</v>
      </c>
    </row>
    <row r="64" spans="1:3" ht="20.45" customHeight="1" thickBot="1" x14ac:dyDescent="0.3">
      <c r="A64" s="150"/>
      <c r="B64" s="151" t="s">
        <v>115</v>
      </c>
      <c r="C64" s="136">
        <v>0</v>
      </c>
    </row>
    <row r="65" spans="1:3" ht="21.6" customHeight="1" thickBot="1" x14ac:dyDescent="0.3">
      <c r="A65" s="143"/>
      <c r="B65" s="152" t="s">
        <v>163</v>
      </c>
      <c r="C65" s="153">
        <v>369649</v>
      </c>
    </row>
    <row r="66" spans="1:3" ht="15.75" thickBot="1" x14ac:dyDescent="0.3">
      <c r="A66" s="144"/>
      <c r="B66" s="145" t="s">
        <v>116</v>
      </c>
      <c r="C66" s="146">
        <f>SUM(C59:C65)</f>
        <v>447963</v>
      </c>
    </row>
    <row r="67" spans="1:3" x14ac:dyDescent="0.25">
      <c r="A67" s="122" t="s">
        <v>117</v>
      </c>
      <c r="B67" s="141" t="s">
        <v>164</v>
      </c>
      <c r="C67" s="140">
        <v>1122876</v>
      </c>
    </row>
    <row r="68" spans="1:3" x14ac:dyDescent="0.25">
      <c r="A68" s="134" t="s">
        <v>100</v>
      </c>
      <c r="B68" s="141" t="s">
        <v>165</v>
      </c>
      <c r="C68" s="147">
        <v>90950</v>
      </c>
    </row>
    <row r="69" spans="1:3" x14ac:dyDescent="0.25">
      <c r="A69" s="154"/>
      <c r="B69" s="141" t="s">
        <v>118</v>
      </c>
      <c r="C69" s="142">
        <v>375781</v>
      </c>
    </row>
    <row r="70" spans="1:3" x14ac:dyDescent="0.25">
      <c r="A70" s="143"/>
      <c r="B70" s="141" t="s">
        <v>119</v>
      </c>
      <c r="C70" s="142">
        <v>11229</v>
      </c>
    </row>
    <row r="71" spans="1:3" x14ac:dyDescent="0.25">
      <c r="A71" s="155"/>
      <c r="B71" s="145" t="s">
        <v>120</v>
      </c>
      <c r="C71" s="146">
        <f>SUM(C67:C70)</f>
        <v>1600836</v>
      </c>
    </row>
    <row r="72" spans="1:3" x14ac:dyDescent="0.25">
      <c r="A72" s="269" t="s">
        <v>121</v>
      </c>
      <c r="B72" s="270"/>
      <c r="C72" s="156">
        <v>169770</v>
      </c>
    </row>
    <row r="73" spans="1:3" x14ac:dyDescent="0.25">
      <c r="A73" s="269" t="s">
        <v>122</v>
      </c>
      <c r="B73" s="270"/>
      <c r="C73" s="156">
        <v>0</v>
      </c>
    </row>
    <row r="74" spans="1:3" x14ac:dyDescent="0.25">
      <c r="A74" s="122" t="s">
        <v>123</v>
      </c>
      <c r="B74" s="157" t="s">
        <v>124</v>
      </c>
      <c r="C74" s="147">
        <v>1913</v>
      </c>
    </row>
    <row r="75" spans="1:3" x14ac:dyDescent="0.25">
      <c r="A75" s="134" t="s">
        <v>100</v>
      </c>
      <c r="B75" s="157" t="s">
        <v>125</v>
      </c>
      <c r="C75" s="142">
        <v>3000</v>
      </c>
    </row>
    <row r="76" spans="1:3" x14ac:dyDescent="0.25">
      <c r="A76" s="150"/>
      <c r="B76" s="157" t="s">
        <v>126</v>
      </c>
      <c r="C76" s="149">
        <v>22522</v>
      </c>
    </row>
    <row r="77" spans="1:3" ht="15.75" thickBot="1" x14ac:dyDescent="0.3">
      <c r="A77" s="150"/>
      <c r="B77" s="157" t="s">
        <v>169</v>
      </c>
      <c r="C77" s="149">
        <v>2440</v>
      </c>
    </row>
    <row r="78" spans="1:3" ht="15.75" thickBot="1" x14ac:dyDescent="0.3">
      <c r="A78" s="150"/>
      <c r="B78" s="159" t="s">
        <v>127</v>
      </c>
      <c r="C78" s="160">
        <f>SUM(C74:C77)</f>
        <v>29875</v>
      </c>
    </row>
    <row r="79" spans="1:3" x14ac:dyDescent="0.25">
      <c r="A79" s="150"/>
      <c r="B79" s="148" t="s">
        <v>128</v>
      </c>
      <c r="C79" s="158">
        <v>69311</v>
      </c>
    </row>
    <row r="80" spans="1:3" ht="15.75" thickBot="1" x14ac:dyDescent="0.3">
      <c r="A80" s="161"/>
      <c r="B80" s="141" t="s">
        <v>129</v>
      </c>
      <c r="C80" s="142">
        <v>0</v>
      </c>
    </row>
    <row r="81" spans="1:3 16384:16384" ht="15.75" thickBot="1" x14ac:dyDescent="0.3">
      <c r="A81" s="144"/>
      <c r="B81" s="162" t="s">
        <v>130</v>
      </c>
      <c r="C81" s="163">
        <f>SUM(C78:C80)</f>
        <v>99186</v>
      </c>
      <c r="XFD81">
        <f>SUM(A81:XFC81)</f>
        <v>99186</v>
      </c>
    </row>
    <row r="82" spans="1:3 16384:16384" x14ac:dyDescent="0.25">
      <c r="A82" s="271" t="s">
        <v>131</v>
      </c>
      <c r="B82" s="272"/>
      <c r="C82" s="117">
        <f>SUM(C50,C55,C58,C66,C71,C72,C73,C81)</f>
        <v>3294397</v>
      </c>
    </row>
    <row r="83" spans="1:3 16384:16384" ht="15.75" thickBot="1" x14ac:dyDescent="0.3">
      <c r="A83" s="263" t="s">
        <v>132</v>
      </c>
      <c r="B83" s="264"/>
      <c r="C83" s="265"/>
    </row>
    <row r="84" spans="1:3 16384:16384" ht="15.75" thickBot="1" x14ac:dyDescent="0.3">
      <c r="A84" s="164" t="s">
        <v>133</v>
      </c>
      <c r="B84" s="129" t="s">
        <v>134</v>
      </c>
      <c r="C84" s="165">
        <v>0</v>
      </c>
    </row>
    <row r="85" spans="1:3 16384:16384" ht="15.75" thickBot="1" x14ac:dyDescent="0.3">
      <c r="A85" s="166" t="s">
        <v>135</v>
      </c>
      <c r="B85" s="129" t="s">
        <v>136</v>
      </c>
      <c r="C85" s="131">
        <v>0</v>
      </c>
    </row>
    <row r="86" spans="1:3 16384:16384" x14ac:dyDescent="0.25">
      <c r="A86" s="167" t="s">
        <v>137</v>
      </c>
      <c r="B86" s="129" t="s">
        <v>138</v>
      </c>
      <c r="C86" s="168">
        <v>0</v>
      </c>
    </row>
    <row r="87" spans="1:3 16384:16384" x14ac:dyDescent="0.25">
      <c r="A87" s="169" t="s">
        <v>139</v>
      </c>
      <c r="B87" s="170" t="s">
        <v>140</v>
      </c>
      <c r="C87" s="171">
        <v>0</v>
      </c>
    </row>
    <row r="88" spans="1:3 16384:16384" x14ac:dyDescent="0.25">
      <c r="A88" s="164" t="s">
        <v>141</v>
      </c>
      <c r="B88" s="93" t="s">
        <v>142</v>
      </c>
      <c r="C88" s="94">
        <v>0</v>
      </c>
    </row>
    <row r="89" spans="1:3 16384:16384" x14ac:dyDescent="0.25">
      <c r="A89" s="172"/>
      <c r="B89" s="128" t="s">
        <v>143</v>
      </c>
      <c r="C89" s="96">
        <v>0</v>
      </c>
    </row>
    <row r="90" spans="1:3 16384:16384" x14ac:dyDescent="0.25">
      <c r="A90" s="173"/>
      <c r="B90" s="129" t="s">
        <v>144</v>
      </c>
      <c r="C90" s="131">
        <v>0</v>
      </c>
    </row>
    <row r="91" spans="1:3 16384:16384" ht="15.75" thickBot="1" x14ac:dyDescent="0.3">
      <c r="A91" s="164" t="s">
        <v>145</v>
      </c>
      <c r="B91" s="127" t="s">
        <v>146</v>
      </c>
      <c r="C91" s="94">
        <v>0</v>
      </c>
    </row>
    <row r="92" spans="1:3 16384:16384" ht="15.75" thickBot="1" x14ac:dyDescent="0.3">
      <c r="A92" s="273" t="s">
        <v>147</v>
      </c>
      <c r="B92" s="274"/>
      <c r="C92" s="183">
        <f>SUM(C84:C91)</f>
        <v>0</v>
      </c>
    </row>
    <row r="93" spans="1:3 16384:16384" x14ac:dyDescent="0.25">
      <c r="A93" s="235" t="s">
        <v>24</v>
      </c>
      <c r="B93" s="236"/>
      <c r="C93" s="174">
        <f>C34+C36+C45+C82+C92</f>
        <v>6743378</v>
      </c>
    </row>
    <row r="94" spans="1:3 16384:16384" x14ac:dyDescent="0.25">
      <c r="A94" s="118"/>
      <c r="B94" s="78"/>
      <c r="C94" s="175"/>
    </row>
    <row r="95" spans="1:3 16384:16384" x14ac:dyDescent="0.25">
      <c r="A95" s="275" t="s">
        <v>148</v>
      </c>
      <c r="B95" s="276"/>
      <c r="C95" s="176">
        <f>C31-C93</f>
        <v>165000</v>
      </c>
    </row>
    <row r="96" spans="1:3 16384:16384" x14ac:dyDescent="0.25">
      <c r="A96" s="266"/>
      <c r="B96" s="266"/>
      <c r="C96" s="266"/>
    </row>
    <row r="97" spans="1:3" x14ac:dyDescent="0.25">
      <c r="A97" s="278" t="s">
        <v>149</v>
      </c>
      <c r="B97" s="279"/>
      <c r="C97" s="279"/>
    </row>
    <row r="98" spans="1:3" x14ac:dyDescent="0.25">
      <c r="A98" s="280" t="s">
        <v>150</v>
      </c>
      <c r="B98" s="277"/>
      <c r="C98" s="277"/>
    </row>
    <row r="99" spans="1:3" x14ac:dyDescent="0.25">
      <c r="A99" s="277"/>
      <c r="B99" s="277"/>
      <c r="C99" s="277"/>
    </row>
    <row r="100" spans="1:3" x14ac:dyDescent="0.25">
      <c r="A100" s="281" t="s">
        <v>151</v>
      </c>
      <c r="B100" s="281"/>
      <c r="C100" s="281"/>
    </row>
    <row r="101" spans="1:3" ht="39.6" customHeight="1" x14ac:dyDescent="0.25">
      <c r="A101" s="282"/>
      <c r="B101" s="282"/>
      <c r="C101" s="282"/>
    </row>
    <row r="102" spans="1:3" x14ac:dyDescent="0.25">
      <c r="A102" s="277"/>
      <c r="B102" s="277"/>
      <c r="C102" s="277"/>
    </row>
    <row r="103" spans="1:3" x14ac:dyDescent="0.25">
      <c r="A103" s="277" t="s">
        <v>152</v>
      </c>
      <c r="B103" s="277"/>
      <c r="C103" s="277"/>
    </row>
    <row r="104" spans="1:3" x14ac:dyDescent="0.25">
      <c r="A104" s="277"/>
      <c r="B104" s="277"/>
      <c r="C104" s="277"/>
    </row>
    <row r="105" spans="1:3" x14ac:dyDescent="0.25">
      <c r="A105" s="277" t="s">
        <v>166</v>
      </c>
      <c r="B105" s="277"/>
      <c r="C105" s="277"/>
    </row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</sheetData>
  <mergeCells count="34">
    <mergeCell ref="A103:C103"/>
    <mergeCell ref="A104:C104"/>
    <mergeCell ref="A105:C105"/>
    <mergeCell ref="A97:C97"/>
    <mergeCell ref="A98:C98"/>
    <mergeCell ref="A99:C99"/>
    <mergeCell ref="A100:C100"/>
    <mergeCell ref="A101:C101"/>
    <mergeCell ref="A102:C102"/>
    <mergeCell ref="A96:C96"/>
    <mergeCell ref="B56:B57"/>
    <mergeCell ref="C56:C57"/>
    <mergeCell ref="A72:B72"/>
    <mergeCell ref="A73:B73"/>
    <mergeCell ref="A82:B82"/>
    <mergeCell ref="A83:C83"/>
    <mergeCell ref="A92:B92"/>
    <mergeCell ref="A93:B93"/>
    <mergeCell ref="A95:B95"/>
    <mergeCell ref="A45:B45"/>
    <mergeCell ref="A46:C46"/>
    <mergeCell ref="B47:B48"/>
    <mergeCell ref="C47:C48"/>
    <mergeCell ref="B34:B35"/>
    <mergeCell ref="C34:C35"/>
    <mergeCell ref="B36:B37"/>
    <mergeCell ref="C36:C37"/>
    <mergeCell ref="A38:C38"/>
    <mergeCell ref="A31:B31"/>
    <mergeCell ref="A1:C1"/>
    <mergeCell ref="A3:C3"/>
    <mergeCell ref="C13:C16"/>
    <mergeCell ref="A29:B29"/>
    <mergeCell ref="A30:B30"/>
  </mergeCell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plnění rozpočtu 3.Q.2025</vt:lpstr>
      <vt:lpstr>komentář 3.Q.2025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Petra Koběrská</dc:creator>
  <cp:lastModifiedBy>Mrázková Tereza (MČ Brno-sever)</cp:lastModifiedBy>
  <cp:lastPrinted>2025-10-10T12:25:00Z</cp:lastPrinted>
  <dcterms:created xsi:type="dcterms:W3CDTF">2025-08-20T07:34:13Z</dcterms:created>
  <dcterms:modified xsi:type="dcterms:W3CDTF">2025-11-27T08:57:26Z</dcterms:modified>
</cp:coreProperties>
</file>